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172.20.226.11\共有フォルダ\13_市町村課\01_課共有\50財務\02公営企業会計\01_決算状況調査\①全般\R7実施・公営企業決算統計関係\17_経営比較分析表\04_市町村回答\30_色麻町★☆\"/>
    </mc:Choice>
  </mc:AlternateContent>
  <xr:revisionPtr revIDLastSave="0" documentId="13_ncr:1_{D0F9944B-080B-4763-A4D5-B1A5C955E69D}" xr6:coauthVersionLast="47" xr6:coauthVersionMax="47" xr10:uidLastSave="{00000000-0000-0000-0000-000000000000}"/>
  <workbookProtection workbookAlgorithmName="SHA-512" workbookHashValue="QyR0kRw9LcgKSMIRpy9DdvuwANsmAJ9WYhteImRQ0a8Tuzn5WN7rv3EuosS4cH1DEGYOljLQboMAyHgeSrtDsA==" workbookSaltValue="Zsv5ISp8bunZJe75iwIfVw=="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J85" i="4"/>
  <c r="G85" i="4"/>
  <c r="F85" i="4"/>
  <c r="I10" i="4"/>
</calcChain>
</file>

<file path=xl/sharedStrings.xml><?xml version="1.0" encoding="utf-8"?>
<sst xmlns="http://schemas.openxmlformats.org/spreadsheetml/2006/main" count="325" uniqueCount="115">
  <si>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</si>
  <si>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</si>
  <si>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</si>
  <si>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</si>
  <si>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</si>
  <si>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</si>
  <si>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</si>
  <si>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</si>
  <si>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</si>
  <si>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</si>
  <si>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</si>
  <si>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</si>
  <si>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</si>
  <si>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</si>
  <si>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</si>
  <si>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</si>
  <si>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</si>
  <si>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</si>
  <si>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</si>
  <si>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</si>
  <si>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</si>
  <si>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</si>
  <si>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</si>
  <si>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</si>
  <si>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</si>
  <si>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</si>
  <si>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</si>
  <si>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</si>
  <si>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</si>
  <si>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</si>
  <si>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</si>
  <si>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</si>
  <si>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</si>
  <si>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</si>
  <si>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</si>
  <si>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</si>
  <si>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</si>
  <si>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</si>
  <si>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</si>
  <si>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</si>
  <si>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</si>
  <si>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</si>
  <si>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</si>
  <si>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</si>
  <si>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</si>
  <si>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</si>
  <si>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</si>
  <si>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</si>
  <si>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</si>
  <si>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</si>
  <si>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</si>
  <si>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</si>
  <si>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</si>
  <si>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</si>
  <si>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</si>
  <si>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</si>
  <si>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</si>
  <si>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</si>
  <si>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</si>
  <si>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</si>
  <si>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</si>
  <si>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</si>
  <si>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</si>
  <si>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</si>
  <si>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</si>
  <si>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</si>
  <si>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</si>
  <si>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</si>
  <si>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</si>
  <si>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</si>
  <si>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</si>
  <si>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</si>
  <si>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</si>
  <si>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</si>
  <si>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</si>
  <si>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</si>
  <si>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</si>
  <si>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</si>
  <si>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</si>
  <si>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</si>
  <si>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</si>
  <si>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</si>
  <si>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</si>
  <si>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</si>
  <si>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</si>
  <si>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</si>
  <si>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</si>
  <si>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</si>
  <si>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</si>
  <si>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</si>
  <si>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</si>
  <si>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</si>
  <si>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</si>
  <si>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</si>
  <si>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</si>
  <si>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</si>
  <si>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色麻町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</si>
  <si>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</si>
  <si>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</si>
  <si>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</si>
  <si>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</si>
  <si>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</si>
  <si>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</si>
  <si>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</si>
  <si>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</si>
  <si>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</si>
  <si>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</si>
  <si>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</si>
  <si>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</si>
  <si>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</si>
  <si>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</si>
  <si>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</si>
  <si>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浄化槽設置基数は103基であり、今後増加することは無く、経営状況もこのまま推移するものと思われるが、今後耐用年数28年を迎える浄化槽の計画的な更新が必要となってくる。また、策定した経営戦略に基づき、計画的・効率的な事業運営を推進する。</t>
    <phoneticPr fontId="4"/>
  </si>
  <si>
    <t>①について、74.89％となっており、100％を下回っている。地方債償還金は減少しているものの、料金収入当該収入だけでは経費が回収できないことから、一般会計からの繰入によるところが大きい。令和8年度から料金改定業務を実施するため、シミュレーションを実施し、適正な料金の設定を検討する。
④について、今後借入の見込みがなく、令和20年度に償還が終了し、残高が0となる。なお、地方債償還に要する費用については全額一般会計より負担する事となっているため、当該値は0.0となっている。
⑤について、料金収入に対して維持管理費用が多額である。①同様使用料だけでは経費が回収できない状況であるため、他の事業も含め令和8年度より使用料改定作業を行う。　　　
⑥について、1戸当たりの使用人数が比較的多いため平均値を下回っていると考えられる。　　　　　　　　　　
⑦について、浄化槽設置希望者が対象で有り稼働率は51.02％である。　　　　　　　
⑧について、浄化槽設置希望者が対象であるため、水洗化率は100％である。</t>
    <rPh sb="101" eb="105">
      <t>リョウキンカイテイ</t>
    </rPh>
    <rPh sb="105" eb="107">
      <t>ギョウム</t>
    </rPh>
    <rPh sb="108" eb="110">
      <t>ジッシ</t>
    </rPh>
    <rPh sb="124" eb="126">
      <t>ジッシ</t>
    </rPh>
    <rPh sb="128" eb="130">
      <t>テキセイ</t>
    </rPh>
    <rPh sb="131" eb="133">
      <t>リョウキン</t>
    </rPh>
    <rPh sb="134" eb="136">
      <t>セッテイ</t>
    </rPh>
    <rPh sb="137" eb="139">
      <t>ケントウ</t>
    </rPh>
    <phoneticPr fontId="4"/>
  </si>
  <si>
    <t>平成17年度から使用を開始しており、19年を経過しブロワー等の故障が発生、その都度修繕、更新を行っている。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</si>
</sst>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B8A-4811-BB95-5FB2B7B6895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B8A-4811-BB95-5FB2B7B6895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51.02</c:v>
                </c:pt>
              </c:numCache>
            </c:numRef>
          </c:val>
          <c:extLst>
            <c:ext xmlns:c16="http://schemas.microsoft.com/office/drawing/2014/chart" uri="{C3380CC4-5D6E-409C-BE32-E72D297353CC}">
              <c16:uniqueId val="{00000000-5FC5-4253-833E-04450E84DA61}"/>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52.59</c:v>
                </c:pt>
              </c:numCache>
            </c:numRef>
          </c:val>
          <c:smooth val="0"/>
          <c:extLst>
            <c:ext xmlns:c16="http://schemas.microsoft.com/office/drawing/2014/chart" uri="{C3380CC4-5D6E-409C-BE32-E72D297353CC}">
              <c16:uniqueId val="{00000001-5FC5-4253-833E-04450E84DA61}"/>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100</c:v>
                </c:pt>
              </c:numCache>
            </c:numRef>
          </c:val>
          <c:extLst>
            <c:ext xmlns:c16="http://schemas.microsoft.com/office/drawing/2014/chart" uri="{C3380CC4-5D6E-409C-BE32-E72D297353CC}">
              <c16:uniqueId val="{00000000-EFF3-4779-B43F-FC53FB42678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87.02</c:v>
                </c:pt>
              </c:numCache>
            </c:numRef>
          </c:val>
          <c:smooth val="0"/>
          <c:extLst>
            <c:ext xmlns:c16="http://schemas.microsoft.com/office/drawing/2014/chart" uri="{C3380CC4-5D6E-409C-BE32-E72D297353CC}">
              <c16:uniqueId val="{00000001-EFF3-4779-B43F-FC53FB42678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74.89</c:v>
                </c:pt>
              </c:numCache>
            </c:numRef>
          </c:val>
          <c:extLst>
            <c:ext xmlns:c16="http://schemas.microsoft.com/office/drawing/2014/chart" uri="{C3380CC4-5D6E-409C-BE32-E72D297353CC}">
              <c16:uniqueId val="{00000000-D81D-4DC0-AB3F-14614E3E432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99.24</c:v>
                </c:pt>
              </c:numCache>
            </c:numRef>
          </c:val>
          <c:smooth val="0"/>
          <c:extLst>
            <c:ext xmlns:c16="http://schemas.microsoft.com/office/drawing/2014/chart" uri="{C3380CC4-5D6E-409C-BE32-E72D297353CC}">
              <c16:uniqueId val="{00000001-D81D-4DC0-AB3F-14614E3E432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8.01</c:v>
                </c:pt>
              </c:numCache>
            </c:numRef>
          </c:val>
          <c:extLst>
            <c:ext xmlns:c16="http://schemas.microsoft.com/office/drawing/2014/chart" uri="{C3380CC4-5D6E-409C-BE32-E72D297353CC}">
              <c16:uniqueId val="{00000000-2AF8-4AD7-9E70-216A8DBEBF1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27.57</c:v>
                </c:pt>
              </c:numCache>
            </c:numRef>
          </c:val>
          <c:smooth val="0"/>
          <c:extLst>
            <c:ext xmlns:c16="http://schemas.microsoft.com/office/drawing/2014/chart" uri="{C3380CC4-5D6E-409C-BE32-E72D297353CC}">
              <c16:uniqueId val="{00000001-2AF8-4AD7-9E70-216A8DBEBF1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35-44C5-83D6-514B2FD7505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235-44C5-83D6-514B2FD7505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117.2</c:v>
                </c:pt>
              </c:numCache>
            </c:numRef>
          </c:val>
          <c:extLst>
            <c:ext xmlns:c16="http://schemas.microsoft.com/office/drawing/2014/chart" uri="{C3380CC4-5D6E-409C-BE32-E72D297353CC}">
              <c16:uniqueId val="{00000000-67C1-4015-BEB2-9FCE645F680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89.91</c:v>
                </c:pt>
              </c:numCache>
            </c:numRef>
          </c:val>
          <c:smooth val="0"/>
          <c:extLst>
            <c:ext xmlns:c16="http://schemas.microsoft.com/office/drawing/2014/chart" uri="{C3380CC4-5D6E-409C-BE32-E72D297353CC}">
              <c16:uniqueId val="{00000001-67C1-4015-BEB2-9FCE645F680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234.33</c:v>
                </c:pt>
              </c:numCache>
            </c:numRef>
          </c:val>
          <c:extLst>
            <c:ext xmlns:c16="http://schemas.microsoft.com/office/drawing/2014/chart" uri="{C3380CC4-5D6E-409C-BE32-E72D297353CC}">
              <c16:uniqueId val="{00000000-1FAE-4CDD-A087-ADA77725F09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103.61</c:v>
                </c:pt>
              </c:numCache>
            </c:numRef>
          </c:val>
          <c:smooth val="0"/>
          <c:extLst>
            <c:ext xmlns:c16="http://schemas.microsoft.com/office/drawing/2014/chart" uri="{C3380CC4-5D6E-409C-BE32-E72D297353CC}">
              <c16:uniqueId val="{00000001-1FAE-4CDD-A087-ADA77725F09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DCF-42A7-AD51-7F7B60601D8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368.83</c:v>
                </c:pt>
              </c:numCache>
            </c:numRef>
          </c:val>
          <c:smooth val="0"/>
          <c:extLst>
            <c:ext xmlns:c16="http://schemas.microsoft.com/office/drawing/2014/chart" uri="{C3380CC4-5D6E-409C-BE32-E72D297353CC}">
              <c16:uniqueId val="{00000001-1DCF-42A7-AD51-7F7B60601D8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34.57</c:v>
                </c:pt>
              </c:numCache>
            </c:numRef>
          </c:val>
          <c:extLst>
            <c:ext xmlns:c16="http://schemas.microsoft.com/office/drawing/2014/chart" uri="{C3380CC4-5D6E-409C-BE32-E72D297353CC}">
              <c16:uniqueId val="{00000000-183B-44C8-8AA2-7DCB3E4AD74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53.25</c:v>
                </c:pt>
              </c:numCache>
            </c:numRef>
          </c:val>
          <c:smooth val="0"/>
          <c:extLst>
            <c:ext xmlns:c16="http://schemas.microsoft.com/office/drawing/2014/chart" uri="{C3380CC4-5D6E-409C-BE32-E72D297353CC}">
              <c16:uniqueId val="{00000001-183B-44C8-8AA2-7DCB3E4AD74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284.27999999999997</c:v>
                </c:pt>
              </c:numCache>
            </c:numRef>
          </c:val>
          <c:extLst>
            <c:ext xmlns:c16="http://schemas.microsoft.com/office/drawing/2014/chart" uri="{C3380CC4-5D6E-409C-BE32-E72D297353CC}">
              <c16:uniqueId val="{00000000-36DA-4817-B13A-BC3907F0822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325.45</c:v>
                </c:pt>
              </c:numCache>
            </c:numRef>
          </c:val>
          <c:smooth val="0"/>
          <c:extLst>
            <c:ext xmlns:c16="http://schemas.microsoft.com/office/drawing/2014/chart" uri="{C3380CC4-5D6E-409C-BE32-E72D297353CC}">
              <c16:uniqueId val="{00000001-36DA-4817-B13A-BC3907F0822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5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色麻町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6103</v>
      </c>
      <c r="AM8" s="41"/>
      <c r="AN8" s="41"/>
      <c r="AO8" s="41"/>
      <c r="AP8" s="41"/>
      <c r="AQ8" s="41"/>
      <c r="AR8" s="41"/>
      <c r="AS8" s="41"/>
      <c r="AT8" s="34">
        <f>データ!T6</f>
        <v>109.28</v>
      </c>
      <c r="AU8" s="34"/>
      <c r="AV8" s="34"/>
      <c r="AW8" s="34"/>
      <c r="AX8" s="34"/>
      <c r="AY8" s="34"/>
      <c r="AZ8" s="34"/>
      <c r="BA8" s="34"/>
      <c r="BB8" s="34">
        <f>データ!U6</f>
        <v>55.85</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46</v>
      </c>
      <c r="J10" s="34"/>
      <c r="K10" s="34"/>
      <c r="L10" s="34"/>
      <c r="M10" s="34"/>
      <c r="N10" s="34"/>
      <c r="O10" s="34"/>
      <c r="P10" s="34">
        <f>データ!P6</f>
        <v>5.82</v>
      </c>
      <c r="Q10" s="34"/>
      <c r="R10" s="34"/>
      <c r="S10" s="34"/>
      <c r="T10" s="34"/>
      <c r="U10" s="34"/>
      <c r="V10" s="34"/>
      <c r="W10" s="34">
        <f>データ!Q6</f>
        <v>100</v>
      </c>
      <c r="X10" s="34"/>
      <c r="Y10" s="34"/>
      <c r="Z10" s="34"/>
      <c r="AA10" s="34"/>
      <c r="AB10" s="34"/>
      <c r="AC10" s="34"/>
      <c r="AD10" s="41">
        <f>データ!R6</f>
        <v>2855</v>
      </c>
      <c r="AE10" s="41"/>
      <c r="AF10" s="41"/>
      <c r="AG10" s="41"/>
      <c r="AH10" s="41"/>
      <c r="AI10" s="41"/>
      <c r="AJ10" s="41"/>
      <c r="AK10" s="2"/>
      <c r="AL10" s="41">
        <f>データ!V6</f>
        <v>353</v>
      </c>
      <c r="AM10" s="41"/>
      <c r="AN10" s="41"/>
      <c r="AO10" s="41"/>
      <c r="AP10" s="41"/>
      <c r="AQ10" s="41"/>
      <c r="AR10" s="41"/>
      <c r="AS10" s="41"/>
      <c r="AT10" s="34">
        <f>データ!W6</f>
        <v>0.65</v>
      </c>
      <c r="AU10" s="34"/>
      <c r="AV10" s="34"/>
      <c r="AW10" s="34"/>
      <c r="AX10" s="34"/>
      <c r="AY10" s="34"/>
      <c r="AZ10" s="34"/>
      <c r="BA10" s="34"/>
      <c r="BB10" s="34">
        <f>データ!X6</f>
        <v>543.08000000000004</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113</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112</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3aXXSI00AyR/p+Ryt6rstpY/HSKf0Mvo5oKlZzD97kpevpKDEY/1Srsk8bj890QQyZ0tgTj+0coLjqcvOYP/fQ==" saltValue="d4OCNglCaRty3MgLlmhbr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44440</v>
      </c>
      <c r="D6" s="19">
        <f t="shared" si="3"/>
        <v>46</v>
      </c>
      <c r="E6" s="19">
        <f t="shared" si="3"/>
        <v>18</v>
      </c>
      <c r="F6" s="19">
        <f t="shared" si="3"/>
        <v>0</v>
      </c>
      <c r="G6" s="19">
        <f t="shared" si="3"/>
        <v>0</v>
      </c>
      <c r="H6" s="19" t="str">
        <f t="shared" si="3"/>
        <v>宮城県　色麻町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46</v>
      </c>
      <c r="P6" s="20">
        <f t="shared" si="3"/>
        <v>5.82</v>
      </c>
      <c r="Q6" s="20">
        <f t="shared" si="3"/>
        <v>100</v>
      </c>
      <c r="R6" s="20">
        <f t="shared" si="3"/>
        <v>2855</v>
      </c>
      <c r="S6" s="20">
        <f t="shared" si="3"/>
        <v>6103</v>
      </c>
      <c r="T6" s="20">
        <f t="shared" si="3"/>
        <v>109.28</v>
      </c>
      <c r="U6" s="20">
        <f t="shared" si="3"/>
        <v>55.85</v>
      </c>
      <c r="V6" s="20">
        <f t="shared" si="3"/>
        <v>353</v>
      </c>
      <c r="W6" s="20">
        <f t="shared" si="3"/>
        <v>0.65</v>
      </c>
      <c r="X6" s="20">
        <f t="shared" si="3"/>
        <v>543.08000000000004</v>
      </c>
      <c r="Y6" s="21" t="str">
        <f>IF(Y7="",NA(),Y7)</f>
        <v>-</v>
      </c>
      <c r="Z6" s="21" t="str">
        <f t="shared" ref="Z6:AH6" si="4">IF(Z7="",NA(),Z7)</f>
        <v>-</v>
      </c>
      <c r="AA6" s="21" t="str">
        <f t="shared" si="4"/>
        <v>-</v>
      </c>
      <c r="AB6" s="21" t="str">
        <f t="shared" si="4"/>
        <v>-</v>
      </c>
      <c r="AC6" s="21">
        <f t="shared" si="4"/>
        <v>74.89</v>
      </c>
      <c r="AD6" s="21" t="str">
        <f t="shared" si="4"/>
        <v>-</v>
      </c>
      <c r="AE6" s="21" t="str">
        <f t="shared" si="4"/>
        <v>-</v>
      </c>
      <c r="AF6" s="21" t="str">
        <f t="shared" si="4"/>
        <v>-</v>
      </c>
      <c r="AG6" s="21" t="str">
        <f t="shared" si="4"/>
        <v>-</v>
      </c>
      <c r="AH6" s="21">
        <f t="shared" si="4"/>
        <v>99.24</v>
      </c>
      <c r="AI6" s="20" t="str">
        <f>IF(AI7="","",IF(AI7="-","【-】","【"&amp;SUBSTITUTE(TEXT(AI7,"#,##0.00"),"-","△")&amp;"】"))</f>
        <v>【100.06】</v>
      </c>
      <c r="AJ6" s="21" t="str">
        <f>IF(AJ7="",NA(),AJ7)</f>
        <v>-</v>
      </c>
      <c r="AK6" s="21" t="str">
        <f t="shared" ref="AK6:AS6" si="5">IF(AK7="",NA(),AK7)</f>
        <v>-</v>
      </c>
      <c r="AL6" s="21" t="str">
        <f t="shared" si="5"/>
        <v>-</v>
      </c>
      <c r="AM6" s="21" t="str">
        <f t="shared" si="5"/>
        <v>-</v>
      </c>
      <c r="AN6" s="21">
        <f t="shared" si="5"/>
        <v>117.2</v>
      </c>
      <c r="AO6" s="21" t="str">
        <f t="shared" si="5"/>
        <v>-</v>
      </c>
      <c r="AP6" s="21" t="str">
        <f t="shared" si="5"/>
        <v>-</v>
      </c>
      <c r="AQ6" s="21" t="str">
        <f t="shared" si="5"/>
        <v>-</v>
      </c>
      <c r="AR6" s="21" t="str">
        <f t="shared" si="5"/>
        <v>-</v>
      </c>
      <c r="AS6" s="21">
        <f t="shared" si="5"/>
        <v>89.91</v>
      </c>
      <c r="AT6" s="20" t="str">
        <f>IF(AT7="","",IF(AT7="-","【-】","【"&amp;SUBSTITUTE(TEXT(AT7,"#,##0.00"),"-","△")&amp;"】"))</f>
        <v>【84.61】</v>
      </c>
      <c r="AU6" s="21" t="str">
        <f>IF(AU7="",NA(),AU7)</f>
        <v>-</v>
      </c>
      <c r="AV6" s="21" t="str">
        <f t="shared" ref="AV6:BD6" si="6">IF(AV7="",NA(),AV7)</f>
        <v>-</v>
      </c>
      <c r="AW6" s="21" t="str">
        <f t="shared" si="6"/>
        <v>-</v>
      </c>
      <c r="AX6" s="21" t="str">
        <f t="shared" si="6"/>
        <v>-</v>
      </c>
      <c r="AY6" s="21">
        <f t="shared" si="6"/>
        <v>234.33</v>
      </c>
      <c r="AZ6" s="21" t="str">
        <f t="shared" si="6"/>
        <v>-</v>
      </c>
      <c r="BA6" s="21" t="str">
        <f t="shared" si="6"/>
        <v>-</v>
      </c>
      <c r="BB6" s="21" t="str">
        <f t="shared" si="6"/>
        <v>-</v>
      </c>
      <c r="BC6" s="21" t="str">
        <f t="shared" si="6"/>
        <v>-</v>
      </c>
      <c r="BD6" s="21">
        <f t="shared" si="6"/>
        <v>103.61</v>
      </c>
      <c r="BE6" s="20" t="str">
        <f>IF(BE7="","",IF(BE7="-","【-】","【"&amp;SUBSTITUTE(TEXT(BE7,"#,##0.00"),"-","△")&amp;"】"))</f>
        <v>【106.63】</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368.83</v>
      </c>
      <c r="BP6" s="20" t="str">
        <f>IF(BP7="","",IF(BP7="-","【-】","【"&amp;SUBSTITUTE(TEXT(BP7,"#,##0.00"),"-","△")&amp;"】"))</f>
        <v>【386.06】</v>
      </c>
      <c r="BQ6" s="21" t="str">
        <f>IF(BQ7="",NA(),BQ7)</f>
        <v>-</v>
      </c>
      <c r="BR6" s="21" t="str">
        <f t="shared" ref="BR6:BZ6" si="8">IF(BR7="",NA(),BR7)</f>
        <v>-</v>
      </c>
      <c r="BS6" s="21" t="str">
        <f t="shared" si="8"/>
        <v>-</v>
      </c>
      <c r="BT6" s="21" t="str">
        <f t="shared" si="8"/>
        <v>-</v>
      </c>
      <c r="BU6" s="21">
        <f t="shared" si="8"/>
        <v>34.57</v>
      </c>
      <c r="BV6" s="21" t="str">
        <f t="shared" si="8"/>
        <v>-</v>
      </c>
      <c r="BW6" s="21" t="str">
        <f t="shared" si="8"/>
        <v>-</v>
      </c>
      <c r="BX6" s="21" t="str">
        <f t="shared" si="8"/>
        <v>-</v>
      </c>
      <c r="BY6" s="21" t="str">
        <f t="shared" si="8"/>
        <v>-</v>
      </c>
      <c r="BZ6" s="21">
        <f t="shared" si="8"/>
        <v>53.25</v>
      </c>
      <c r="CA6" s="20" t="str">
        <f>IF(CA7="","",IF(CA7="-","【-】","【"&amp;SUBSTITUTE(TEXT(CA7,"#,##0.00"),"-","△")&amp;"】"))</f>
        <v>【51.14】</v>
      </c>
      <c r="CB6" s="21" t="str">
        <f>IF(CB7="",NA(),CB7)</f>
        <v>-</v>
      </c>
      <c r="CC6" s="21" t="str">
        <f t="shared" ref="CC6:CK6" si="9">IF(CC7="",NA(),CC7)</f>
        <v>-</v>
      </c>
      <c r="CD6" s="21" t="str">
        <f t="shared" si="9"/>
        <v>-</v>
      </c>
      <c r="CE6" s="21" t="str">
        <f t="shared" si="9"/>
        <v>-</v>
      </c>
      <c r="CF6" s="21">
        <f t="shared" si="9"/>
        <v>284.27999999999997</v>
      </c>
      <c r="CG6" s="21" t="str">
        <f t="shared" si="9"/>
        <v>-</v>
      </c>
      <c r="CH6" s="21" t="str">
        <f t="shared" si="9"/>
        <v>-</v>
      </c>
      <c r="CI6" s="21" t="str">
        <f t="shared" si="9"/>
        <v>-</v>
      </c>
      <c r="CJ6" s="21" t="str">
        <f t="shared" si="9"/>
        <v>-</v>
      </c>
      <c r="CK6" s="21">
        <f t="shared" si="9"/>
        <v>325.45</v>
      </c>
      <c r="CL6" s="20" t="str">
        <f>IF(CL7="","",IF(CL7="-","【-】","【"&amp;SUBSTITUTE(TEXT(CL7,"#,##0.00"),"-","△")&amp;"】"))</f>
        <v>【329.31】</v>
      </c>
      <c r="CM6" s="21" t="str">
        <f>IF(CM7="",NA(),CM7)</f>
        <v>-</v>
      </c>
      <c r="CN6" s="21" t="str">
        <f t="shared" ref="CN6:CV6" si="10">IF(CN7="",NA(),CN7)</f>
        <v>-</v>
      </c>
      <c r="CO6" s="21" t="str">
        <f t="shared" si="10"/>
        <v>-</v>
      </c>
      <c r="CP6" s="21" t="str">
        <f t="shared" si="10"/>
        <v>-</v>
      </c>
      <c r="CQ6" s="21">
        <f t="shared" si="10"/>
        <v>51.02</v>
      </c>
      <c r="CR6" s="21" t="str">
        <f t="shared" si="10"/>
        <v>-</v>
      </c>
      <c r="CS6" s="21" t="str">
        <f t="shared" si="10"/>
        <v>-</v>
      </c>
      <c r="CT6" s="21" t="str">
        <f t="shared" si="10"/>
        <v>-</v>
      </c>
      <c r="CU6" s="21" t="str">
        <f t="shared" si="10"/>
        <v>-</v>
      </c>
      <c r="CV6" s="21">
        <f t="shared" si="10"/>
        <v>52.59</v>
      </c>
      <c r="CW6" s="20" t="str">
        <f>IF(CW7="","",IF(CW7="-","【-】","【"&amp;SUBSTITUTE(TEXT(CW7,"#,##0.00"),"-","△")&amp;"】"))</f>
        <v>【54.37】</v>
      </c>
      <c r="CX6" s="21" t="str">
        <f>IF(CX7="",NA(),CX7)</f>
        <v>-</v>
      </c>
      <c r="CY6" s="21" t="str">
        <f t="shared" ref="CY6:DG6" si="11">IF(CY7="",NA(),CY7)</f>
        <v>-</v>
      </c>
      <c r="CZ6" s="21" t="str">
        <f t="shared" si="11"/>
        <v>-</v>
      </c>
      <c r="DA6" s="21" t="str">
        <f t="shared" si="11"/>
        <v>-</v>
      </c>
      <c r="DB6" s="21">
        <f t="shared" si="11"/>
        <v>100</v>
      </c>
      <c r="DC6" s="21" t="str">
        <f t="shared" si="11"/>
        <v>-</v>
      </c>
      <c r="DD6" s="21" t="str">
        <f t="shared" si="11"/>
        <v>-</v>
      </c>
      <c r="DE6" s="21" t="str">
        <f t="shared" si="11"/>
        <v>-</v>
      </c>
      <c r="DF6" s="21" t="str">
        <f t="shared" si="11"/>
        <v>-</v>
      </c>
      <c r="DG6" s="21">
        <f t="shared" si="11"/>
        <v>87.02</v>
      </c>
      <c r="DH6" s="20" t="str">
        <f>IF(DH7="","",IF(DH7="-","【-】","【"&amp;SUBSTITUTE(TEXT(DH7,"#,##0.00"),"-","△")&amp;"】"))</f>
        <v>【84.89】</v>
      </c>
      <c r="DI6" s="21" t="str">
        <f>IF(DI7="",NA(),DI7)</f>
        <v>-</v>
      </c>
      <c r="DJ6" s="21" t="str">
        <f t="shared" ref="DJ6:DR6" si="12">IF(DJ7="",NA(),DJ7)</f>
        <v>-</v>
      </c>
      <c r="DK6" s="21" t="str">
        <f t="shared" si="12"/>
        <v>-</v>
      </c>
      <c r="DL6" s="21" t="str">
        <f t="shared" si="12"/>
        <v>-</v>
      </c>
      <c r="DM6" s="21">
        <f t="shared" si="12"/>
        <v>8.01</v>
      </c>
      <c r="DN6" s="21" t="str">
        <f t="shared" si="12"/>
        <v>-</v>
      </c>
      <c r="DO6" s="21" t="str">
        <f t="shared" si="12"/>
        <v>-</v>
      </c>
      <c r="DP6" s="21" t="str">
        <f t="shared" si="12"/>
        <v>-</v>
      </c>
      <c r="DQ6" s="21" t="str">
        <f t="shared" si="12"/>
        <v>-</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44440</v>
      </c>
      <c r="D7" s="23">
        <v>46</v>
      </c>
      <c r="E7" s="23">
        <v>18</v>
      </c>
      <c r="F7" s="23">
        <v>0</v>
      </c>
      <c r="G7" s="23">
        <v>0</v>
      </c>
      <c r="H7" s="23" t="s">
        <v>96</v>
      </c>
      <c r="I7" s="23" t="s">
        <v>97</v>
      </c>
      <c r="J7" s="23" t="s">
        <v>98</v>
      </c>
      <c r="K7" s="23" t="s">
        <v>99</v>
      </c>
      <c r="L7" s="23" t="s">
        <v>100</v>
      </c>
      <c r="M7" s="23" t="s">
        <v>101</v>
      </c>
      <c r="N7" s="24" t="s">
        <v>102</v>
      </c>
      <c r="O7" s="24">
        <v>46</v>
      </c>
      <c r="P7" s="24">
        <v>5.82</v>
      </c>
      <c r="Q7" s="24">
        <v>100</v>
      </c>
      <c r="R7" s="24">
        <v>2855</v>
      </c>
      <c r="S7" s="24">
        <v>6103</v>
      </c>
      <c r="T7" s="24">
        <v>109.28</v>
      </c>
      <c r="U7" s="24">
        <v>55.85</v>
      </c>
      <c r="V7" s="24">
        <v>353</v>
      </c>
      <c r="W7" s="24">
        <v>0.65</v>
      </c>
      <c r="X7" s="24">
        <v>543.08000000000004</v>
      </c>
      <c r="Y7" s="24" t="s">
        <v>102</v>
      </c>
      <c r="Z7" s="24" t="s">
        <v>102</v>
      </c>
      <c r="AA7" s="24" t="s">
        <v>102</v>
      </c>
      <c r="AB7" s="24" t="s">
        <v>102</v>
      </c>
      <c r="AC7" s="24">
        <v>74.89</v>
      </c>
      <c r="AD7" s="24" t="s">
        <v>102</v>
      </c>
      <c r="AE7" s="24" t="s">
        <v>102</v>
      </c>
      <c r="AF7" s="24" t="s">
        <v>102</v>
      </c>
      <c r="AG7" s="24" t="s">
        <v>102</v>
      </c>
      <c r="AH7" s="24">
        <v>99.24</v>
      </c>
      <c r="AI7" s="24">
        <v>100.06</v>
      </c>
      <c r="AJ7" s="24" t="s">
        <v>102</v>
      </c>
      <c r="AK7" s="24" t="s">
        <v>102</v>
      </c>
      <c r="AL7" s="24" t="s">
        <v>102</v>
      </c>
      <c r="AM7" s="24" t="s">
        <v>102</v>
      </c>
      <c r="AN7" s="24">
        <v>117.2</v>
      </c>
      <c r="AO7" s="24" t="s">
        <v>102</v>
      </c>
      <c r="AP7" s="24" t="s">
        <v>102</v>
      </c>
      <c r="AQ7" s="24" t="s">
        <v>102</v>
      </c>
      <c r="AR7" s="24" t="s">
        <v>102</v>
      </c>
      <c r="AS7" s="24">
        <v>89.91</v>
      </c>
      <c r="AT7" s="24">
        <v>84.61</v>
      </c>
      <c r="AU7" s="24" t="s">
        <v>102</v>
      </c>
      <c r="AV7" s="24" t="s">
        <v>102</v>
      </c>
      <c r="AW7" s="24" t="s">
        <v>102</v>
      </c>
      <c r="AX7" s="24" t="s">
        <v>102</v>
      </c>
      <c r="AY7" s="24">
        <v>234.33</v>
      </c>
      <c r="AZ7" s="24" t="s">
        <v>102</v>
      </c>
      <c r="BA7" s="24" t="s">
        <v>102</v>
      </c>
      <c r="BB7" s="24" t="s">
        <v>102</v>
      </c>
      <c r="BC7" s="24" t="s">
        <v>102</v>
      </c>
      <c r="BD7" s="24">
        <v>103.61</v>
      </c>
      <c r="BE7" s="24">
        <v>106.63</v>
      </c>
      <c r="BF7" s="24" t="s">
        <v>102</v>
      </c>
      <c r="BG7" s="24" t="s">
        <v>102</v>
      </c>
      <c r="BH7" s="24" t="s">
        <v>102</v>
      </c>
      <c r="BI7" s="24" t="s">
        <v>102</v>
      </c>
      <c r="BJ7" s="24">
        <v>0</v>
      </c>
      <c r="BK7" s="24" t="s">
        <v>102</v>
      </c>
      <c r="BL7" s="24" t="s">
        <v>102</v>
      </c>
      <c r="BM7" s="24" t="s">
        <v>102</v>
      </c>
      <c r="BN7" s="24" t="s">
        <v>102</v>
      </c>
      <c r="BO7" s="24">
        <v>368.83</v>
      </c>
      <c r="BP7" s="24">
        <v>386.06</v>
      </c>
      <c r="BQ7" s="24" t="s">
        <v>102</v>
      </c>
      <c r="BR7" s="24" t="s">
        <v>102</v>
      </c>
      <c r="BS7" s="24" t="s">
        <v>102</v>
      </c>
      <c r="BT7" s="24" t="s">
        <v>102</v>
      </c>
      <c r="BU7" s="24">
        <v>34.57</v>
      </c>
      <c r="BV7" s="24" t="s">
        <v>102</v>
      </c>
      <c r="BW7" s="24" t="s">
        <v>102</v>
      </c>
      <c r="BX7" s="24" t="s">
        <v>102</v>
      </c>
      <c r="BY7" s="24" t="s">
        <v>102</v>
      </c>
      <c r="BZ7" s="24">
        <v>53.25</v>
      </c>
      <c r="CA7" s="24">
        <v>51.14</v>
      </c>
      <c r="CB7" s="24" t="s">
        <v>102</v>
      </c>
      <c r="CC7" s="24" t="s">
        <v>102</v>
      </c>
      <c r="CD7" s="24" t="s">
        <v>102</v>
      </c>
      <c r="CE7" s="24" t="s">
        <v>102</v>
      </c>
      <c r="CF7" s="24">
        <v>284.27999999999997</v>
      </c>
      <c r="CG7" s="24" t="s">
        <v>102</v>
      </c>
      <c r="CH7" s="24" t="s">
        <v>102</v>
      </c>
      <c r="CI7" s="24" t="s">
        <v>102</v>
      </c>
      <c r="CJ7" s="24" t="s">
        <v>102</v>
      </c>
      <c r="CK7" s="24">
        <v>325.45</v>
      </c>
      <c r="CL7" s="24">
        <v>329.31</v>
      </c>
      <c r="CM7" s="24" t="s">
        <v>102</v>
      </c>
      <c r="CN7" s="24" t="s">
        <v>102</v>
      </c>
      <c r="CO7" s="24" t="s">
        <v>102</v>
      </c>
      <c r="CP7" s="24" t="s">
        <v>102</v>
      </c>
      <c r="CQ7" s="24">
        <v>51.02</v>
      </c>
      <c r="CR7" s="24" t="s">
        <v>102</v>
      </c>
      <c r="CS7" s="24" t="s">
        <v>102</v>
      </c>
      <c r="CT7" s="24" t="s">
        <v>102</v>
      </c>
      <c r="CU7" s="24" t="s">
        <v>102</v>
      </c>
      <c r="CV7" s="24">
        <v>52.59</v>
      </c>
      <c r="CW7" s="24">
        <v>54.37</v>
      </c>
      <c r="CX7" s="24" t="s">
        <v>102</v>
      </c>
      <c r="CY7" s="24" t="s">
        <v>102</v>
      </c>
      <c r="CZ7" s="24" t="s">
        <v>102</v>
      </c>
      <c r="DA7" s="24" t="s">
        <v>102</v>
      </c>
      <c r="DB7" s="24">
        <v>100</v>
      </c>
      <c r="DC7" s="24" t="s">
        <v>102</v>
      </c>
      <c r="DD7" s="24" t="s">
        <v>102</v>
      </c>
      <c r="DE7" s="24" t="s">
        <v>102</v>
      </c>
      <c r="DF7" s="24" t="s">
        <v>102</v>
      </c>
      <c r="DG7" s="24">
        <v>87.02</v>
      </c>
      <c r="DH7" s="24">
        <v>84.89</v>
      </c>
      <c r="DI7" s="24" t="s">
        <v>102</v>
      </c>
      <c r="DJ7" s="24" t="s">
        <v>102</v>
      </c>
      <c r="DK7" s="24" t="s">
        <v>102</v>
      </c>
      <c r="DL7" s="24" t="s">
        <v>102</v>
      </c>
      <c r="DM7" s="24">
        <v>8.01</v>
      </c>
      <c r="DN7" s="24" t="s">
        <v>102</v>
      </c>
      <c r="DO7" s="24" t="s">
        <v>102</v>
      </c>
      <c r="DP7" s="24" t="s">
        <v>102</v>
      </c>
      <c r="DQ7" s="24" t="s">
        <v>102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Printed>2026-02-18T00:28:00Z</cp:lastPrinted>
  <dcterms:created xsi:type="dcterms:W3CDTF">2025-12-23T06:29:12Z</dcterms:created>
  <dcterms:modified xsi:type="dcterms:W3CDTF">2026-02-24T07:11:28Z</dcterms:modified>
  <cp:category/>
</cp:coreProperties>
</file>