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30_色麻町★☆\"/>
    </mc:Choice>
  </mc:AlternateContent>
  <xr:revisionPtr revIDLastSave="0" documentId="13_ncr:1_{717AEF9D-F5FC-4E2A-BA12-E8DB3A7BE057}" xr6:coauthVersionLast="47" xr6:coauthVersionMax="47" xr10:uidLastSave="{00000000-0000-0000-0000-000000000000}"/>
  <workbookProtection workbookAlgorithmName="SHA-512" workbookHashValue="u9FWzrqZlIdTBOMAcUl431P9VXAZnwNJ8x6ojAtG2O/R+VbtRwtbhf1aKTaLpMk8s6ufVYp/TSnGN0sNZIYSuA==" workbookSaltValue="/Uel7GvlJpPNWCqlxt+QJ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G85" i="4"/>
  <c r="F85" i="4"/>
  <c r="AL10" i="4"/>
  <c r="I10" i="4"/>
  <c r="AL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<sst xmlns="http://schemas.openxmlformats.org/spreadsheetml/2006/main" count="319" uniqueCount="116">
  <si>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</si>
  <si>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</si>
  <si>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</si>
  <si>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</si>
  <si>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</si>
  <si>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</si>
  <si>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</si>
  <si>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</si>
  <si>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</si>
  <si>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</si>
  <si>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</si>
  <si>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</si>
  <si>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</si>
  <si>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</si>
  <si>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</si>
  <si>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</si>
  <si>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</si>
  <si>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</si>
  <si>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</si>
  <si>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</si>
  <si>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</si>
  <si>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</si>
  <si>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</si>
  <si>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</si>
  <si>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</si>
  <si>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</si>
  <si>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</si>
  <si>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</si>
  <si>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</si>
  <si>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</si>
  <si>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</si>
  <si>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</si>
  <si>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</si>
  <si>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</si>
  <si>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</si>
  <si>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</si>
  <si>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</si>
  <si>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</si>
  <si>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</si>
  <si>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</si>
  <si>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</si>
  <si>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</si>
  <si>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</si>
  <si>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</si>
  <si>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</si>
  <si>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</si>
  <si>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</si>
  <si>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</si>
  <si>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</si>
  <si>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</si>
  <si>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</si>
  <si>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</si>
  <si>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</si>
  <si>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</si>
  <si>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</si>
  <si>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</si>
  <si>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</si>
  <si>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</si>
  <si>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</si>
  <si>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</si>
  <si>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</si>
  <si>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</si>
  <si>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</si>
  <si>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</si>
  <si>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</si>
  <si>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</si>
  <si>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</si>
  <si>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</si>
  <si>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</si>
  <si>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</si>
  <si>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</si>
  <si>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</si>
  <si>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</si>
  <si>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</si>
  <si>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</si>
  <si>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</si>
  <si>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</si>
  <si>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</si>
  <si>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</si>
  <si>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</si>
  <si>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</si>
  <si>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</si>
  <si>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</si>
  <si>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</si>
  <si>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</si>
  <si>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</si>
  <si>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</si>
  <si>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</si>
  <si>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</si>
  <si>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</si>
  <si>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</si>
  <si>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</si>
  <si>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</si>
  <si>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</si>
  <si>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</si>
  <si>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</si>
  <si>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色麻町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</si>
  <si>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</si>
  <si>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</si>
  <si>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</si>
  <si>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</si>
  <si>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</si>
  <si>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</si>
  <si>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</si>
  <si>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</si>
  <si>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</si>
  <si>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</si>
  <si>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</si>
  <si>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</si>
  <si>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</si>
  <si>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</si>
  <si>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</si>
  <si>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</si>
  <si>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平成12年度より供用を開始しており24年が経過している施設である。近年、電気関係の機器の耐用年数を迎えていることから、令和5年から計画的な機器更新を実施している。</t>
    <phoneticPr fontId="4"/>
  </si>
  <si>
    <t>①について、経常収支比率は100％を超えているが、使用料だけでは経費が回収出来ず、一般会計からの繰入金の割合が大きい。
③について、100％を切っており、類似団体平均を下回っていることから、他の事業も含め令和8年度より使用料改定作業を行い、経営改善を図る。
④について、平成25年度で工事が完了しており借入額が減少傾向にあるものの、今後改修工事の計画があり借入額が増える見込みである。なお、地方債償還に要する費用については全額一般会計より負担する事となっているため、当該値は0.0となっている。
⑤について、経費回収率は69.33％となっている。今後も一般会計より繰入を行わなければ現状維持は困難であり、他の事業も含め令和8年度より使用料改定作業を行う。
⑥について、毎年設置戸数が増えており、また、近年の物価上昇等の影響により維持管理費も増加していることから、平均値を上回っていると思われる。今後長寿命化事業により効率の良い機器に交換することにより維持管理費の削減及び下水接続ＰＲを強化し、低単価を目指す必要がある。
⑦施設利用率については39.61％となっている。人口減少に伴い当該地も減少傾向にあり、接続ＰＲを強化し、水洗化率の向上に努める。
⑧について、全国平均を下回っており、今後パンフレット配布、町広報誌の活用、また私道内下水道設置助成の改正により、更なる水洗化を推進する。</t>
    <rPh sb="71" eb="72">
      <t>キ</t>
    </rPh>
    <rPh sb="77" eb="81">
      <t>ルイジダンタイ</t>
    </rPh>
    <rPh sb="81" eb="83">
      <t>ヘイキン</t>
    </rPh>
    <rPh sb="84" eb="86">
      <t>シタマワ</t>
    </rPh>
    <rPh sb="120" eb="124">
      <t>ケイエイカイゼン</t>
    </rPh>
    <rPh sb="125" eb="126">
      <t>ハカ</t>
    </rPh>
    <rPh sb="489" eb="490">
      <t>トモナ</t>
    </rPh>
    <rPh sb="491" eb="494">
      <t>トウガイチ</t>
    </rPh>
    <rPh sb="495" eb="497">
      <t>ゲンショウ</t>
    </rPh>
    <rPh sb="497" eb="499">
      <t>ケイコウ</t>
    </rPh>
    <rPh sb="531" eb="533">
      <t>ゼンコク</t>
    </rPh>
    <rPh sb="533" eb="535">
      <t>ヘイキン</t>
    </rPh>
    <rPh sb="536" eb="538">
      <t>シタマワ</t>
    </rPh>
    <rPh sb="543" eb="545">
      <t>コンゴ</t>
    </rPh>
    <phoneticPr fontId="4"/>
  </si>
  <si>
    <t>使用料の見直しにより使用料の収入増を図り、町財政の費用負担の軽減を目指す。また、水洗化率については、下水接続のＰＲ活動により全国平均の水準を目指す。機器類の更新については有利な補助事業の活用により計画的に進める。また、策定した経営戦略に基づき、計画的・効率的な事業運営を推進する。</t>
    <rPh sb="40" eb="43">
      <t>スイセンカ</t>
    </rPh>
    <rPh sb="43" eb="44">
      <t>リツ</t>
    </rPh>
    <rPh sb="50" eb="52">
      <t>ゲスイ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</si>
</sst>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42-4087-9A33-B4EB68F241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C542-4087-9A33-B4EB68F241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39.61</c:v>
                </c:pt>
              </c:numCache>
            </c:numRef>
          </c:val>
          <c:extLst>
            <c:ext xmlns:c16="http://schemas.microsoft.com/office/drawing/2014/chart" uri="{C3380CC4-5D6E-409C-BE32-E72D297353CC}">
              <c16:uniqueId val="{00000000-6009-43E7-BDD5-F59034E3E2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6009-43E7-BDD5-F59034E3E2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77.19</c:v>
                </c:pt>
              </c:numCache>
            </c:numRef>
          </c:val>
          <c:extLst>
            <c:ext xmlns:c16="http://schemas.microsoft.com/office/drawing/2014/chart" uri="{C3380CC4-5D6E-409C-BE32-E72D297353CC}">
              <c16:uniqueId val="{00000000-ECB3-484D-A695-5BEB71158B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ECB3-484D-A695-5BEB71158B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122.1</c:v>
                </c:pt>
              </c:numCache>
            </c:numRef>
          </c:val>
          <c:extLst>
            <c:ext xmlns:c16="http://schemas.microsoft.com/office/drawing/2014/chart" uri="{C3380CC4-5D6E-409C-BE32-E72D297353CC}">
              <c16:uniqueId val="{00000000-346B-4733-B903-62877177928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346B-4733-B903-62877177928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3.41</c:v>
                </c:pt>
              </c:numCache>
            </c:numRef>
          </c:val>
          <c:extLst>
            <c:ext xmlns:c16="http://schemas.microsoft.com/office/drawing/2014/chart" uri="{C3380CC4-5D6E-409C-BE32-E72D297353CC}">
              <c16:uniqueId val="{00000000-332F-447F-B146-CE3D37B5FD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332F-447F-B146-CE3D37B5FD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95-4A1D-AE17-C5399A9CC7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E95-4A1D-AE17-C5399A9CC7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D0-486D-9E66-79DD023BD9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DCD0-486D-9E66-79DD023BD9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43.57</c:v>
                </c:pt>
              </c:numCache>
            </c:numRef>
          </c:val>
          <c:extLst>
            <c:ext xmlns:c16="http://schemas.microsoft.com/office/drawing/2014/chart" uri="{C3380CC4-5D6E-409C-BE32-E72D297353CC}">
              <c16:uniqueId val="{00000000-21CC-4866-A213-14E46EA877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21CC-4866-A213-14E46EA877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F6-450E-8AB4-E46BA40113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54F6-450E-8AB4-E46BA40113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69.33</c:v>
                </c:pt>
              </c:numCache>
            </c:numRef>
          </c:val>
          <c:extLst>
            <c:ext xmlns:c16="http://schemas.microsoft.com/office/drawing/2014/chart" uri="{C3380CC4-5D6E-409C-BE32-E72D297353CC}">
              <c16:uniqueId val="{00000000-5E1D-4478-8A73-CAEC526241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5E1D-4478-8A73-CAEC526241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271.57</c:v>
                </c:pt>
              </c:numCache>
            </c:numRef>
          </c:val>
          <c:extLst>
            <c:ext xmlns:c16="http://schemas.microsoft.com/office/drawing/2014/chart" uri="{C3380CC4-5D6E-409C-BE32-E72D297353CC}">
              <c16:uniqueId val="{00000000-7040-4A39-8EBF-F49D88174E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7040-4A39-8EBF-F49D88174E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色麻町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6103</v>
      </c>
      <c r="AM8" s="41"/>
      <c r="AN8" s="41"/>
      <c r="AO8" s="41"/>
      <c r="AP8" s="41"/>
      <c r="AQ8" s="41"/>
      <c r="AR8" s="41"/>
      <c r="AS8" s="41"/>
      <c r="AT8" s="34">
        <f>データ!T6</f>
        <v>109.28</v>
      </c>
      <c r="AU8" s="34"/>
      <c r="AV8" s="34"/>
      <c r="AW8" s="34"/>
      <c r="AX8" s="34"/>
      <c r="AY8" s="34"/>
      <c r="AZ8" s="34"/>
      <c r="BA8" s="34"/>
      <c r="BB8" s="34">
        <f>データ!U6</f>
        <v>55.85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72.849999999999994</v>
      </c>
      <c r="J10" s="34"/>
      <c r="K10" s="34"/>
      <c r="L10" s="34"/>
      <c r="M10" s="34"/>
      <c r="N10" s="34"/>
      <c r="O10" s="34"/>
      <c r="P10" s="34">
        <f>データ!P6</f>
        <v>57.07</v>
      </c>
      <c r="Q10" s="34"/>
      <c r="R10" s="34"/>
      <c r="S10" s="34"/>
      <c r="T10" s="34"/>
      <c r="U10" s="34"/>
      <c r="V10" s="34"/>
      <c r="W10" s="34">
        <f>データ!Q6</f>
        <v>76.56</v>
      </c>
      <c r="X10" s="34"/>
      <c r="Y10" s="34"/>
      <c r="Z10" s="34"/>
      <c r="AA10" s="34"/>
      <c r="AB10" s="34"/>
      <c r="AC10" s="34"/>
      <c r="AD10" s="41">
        <f>データ!R6</f>
        <v>2855</v>
      </c>
      <c r="AE10" s="41"/>
      <c r="AF10" s="41"/>
      <c r="AG10" s="41"/>
      <c r="AH10" s="41"/>
      <c r="AI10" s="41"/>
      <c r="AJ10" s="41"/>
      <c r="AK10" s="2"/>
      <c r="AL10" s="41">
        <f>データ!V6</f>
        <v>3459</v>
      </c>
      <c r="AM10" s="41"/>
      <c r="AN10" s="41"/>
      <c r="AO10" s="41"/>
      <c r="AP10" s="41"/>
      <c r="AQ10" s="41"/>
      <c r="AR10" s="41"/>
      <c r="AS10" s="41"/>
      <c r="AT10" s="34">
        <f>データ!W6</f>
        <v>1.62</v>
      </c>
      <c r="AU10" s="34"/>
      <c r="AV10" s="34"/>
      <c r="AW10" s="34"/>
      <c r="AX10" s="34"/>
      <c r="AY10" s="34"/>
      <c r="AZ10" s="34"/>
      <c r="BA10" s="34"/>
      <c r="BB10" s="34">
        <f>データ!X6</f>
        <v>2135.19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b8xq/icMDeQCjw8MiOmr3NFG+G6UkfEpUzQIpIaF2y3Ok2wf4wHis6Yso0dmv/SyzGfv1ciHGuRkt2HV6h8ow==" saltValue="IteuO4bNnwgS/pKNDWu9b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44440</v>
      </c>
      <c r="D6" s="19">
        <f t="shared" si="3"/>
        <v>46</v>
      </c>
      <c r="E6" s="19">
        <f t="shared" si="3"/>
        <v>17</v>
      </c>
      <c r="F6" s="19">
        <f t="shared" si="3"/>
        <v>4</v>
      </c>
      <c r="G6" s="19">
        <f t="shared" si="3"/>
        <v>0</v>
      </c>
      <c r="H6" s="19" t="str">
        <f t="shared" si="3"/>
        <v>宮城県　色麻町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72.849999999999994</v>
      </c>
      <c r="P6" s="20">
        <f t="shared" si="3"/>
        <v>57.07</v>
      </c>
      <c r="Q6" s="20">
        <f t="shared" si="3"/>
        <v>76.56</v>
      </c>
      <c r="R6" s="20">
        <f t="shared" si="3"/>
        <v>2855</v>
      </c>
      <c r="S6" s="20">
        <f t="shared" si="3"/>
        <v>6103</v>
      </c>
      <c r="T6" s="20">
        <f t="shared" si="3"/>
        <v>109.28</v>
      </c>
      <c r="U6" s="20">
        <f t="shared" si="3"/>
        <v>55.85</v>
      </c>
      <c r="V6" s="20">
        <f t="shared" si="3"/>
        <v>3459</v>
      </c>
      <c r="W6" s="20">
        <f t="shared" si="3"/>
        <v>1.62</v>
      </c>
      <c r="X6" s="20">
        <f t="shared" si="3"/>
        <v>2135.19</v>
      </c>
      <c r="Y6" s="21" t="str">
        <f>IF(Y7="",NA(),Y7)</f>
        <v>-</v>
      </c>
      <c r="Z6" s="21" t="str">
        <f t="shared" ref="Z6:AH6" si="4">IF(Z7="",NA(),Z7)</f>
        <v>-</v>
      </c>
      <c r="AA6" s="21" t="str">
        <f t="shared" si="4"/>
        <v>-</v>
      </c>
      <c r="AB6" s="21" t="str">
        <f t="shared" si="4"/>
        <v>-</v>
      </c>
      <c r="AC6" s="21">
        <f t="shared" si="4"/>
        <v>122.1</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43.57</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69.33</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271.57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39.61</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77.19</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3.41</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44440</v>
      </c>
      <c r="D7" s="23">
        <v>46</v>
      </c>
      <c r="E7" s="23">
        <v>17</v>
      </c>
      <c r="F7" s="23">
        <v>4</v>
      </c>
      <c r="G7" s="23">
        <v>0</v>
      </c>
      <c r="H7" s="23" t="s">
        <v>96</v>
      </c>
      <c r="I7" s="23" t="s">
        <v>97</v>
      </c>
      <c r="J7" s="23" t="s">
        <v>98</v>
      </c>
      <c r="K7" s="23" t="s">
        <v>99</v>
      </c>
      <c r="L7" s="23" t="s">
        <v>100</v>
      </c>
      <c r="M7" s="23" t="s">
        <v>101</v>
      </c>
      <c r="N7" s="24" t="s">
        <v>102</v>
      </c>
      <c r="O7" s="24">
        <v>72.849999999999994</v>
      </c>
      <c r="P7" s="24">
        <v>57.07</v>
      </c>
      <c r="Q7" s="24">
        <v>76.56</v>
      </c>
      <c r="R7" s="24">
        <v>2855</v>
      </c>
      <c r="S7" s="24">
        <v>6103</v>
      </c>
      <c r="T7" s="24">
        <v>109.28</v>
      </c>
      <c r="U7" s="24">
        <v>55.85</v>
      </c>
      <c r="V7" s="24">
        <v>3459</v>
      </c>
      <c r="W7" s="24">
        <v>1.62</v>
      </c>
      <c r="X7" s="24">
        <v>2135.19</v>
      </c>
      <c r="Y7" s="24" t="s">
        <v>102</v>
      </c>
      <c r="Z7" s="24" t="s">
        <v>102</v>
      </c>
      <c r="AA7" s="24" t="s">
        <v>102</v>
      </c>
      <c r="AB7" s="24" t="s">
        <v>102</v>
      </c>
      <c r="AC7" s="24">
        <v>122.1</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43.57</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69.33</v>
      </c>
      <c r="BV7" s="24" t="s">
        <v>102</v>
      </c>
      <c r="BW7" s="24" t="s">
        <v>102</v>
      </c>
      <c r="BX7" s="24" t="s">
        <v>102</v>
      </c>
      <c r="BY7" s="24" t="s">
        <v>102</v>
      </c>
      <c r="BZ7" s="24">
        <v>66.63</v>
      </c>
      <c r="CA7" s="24">
        <v>72.92</v>
      </c>
      <c r="CB7" s="24" t="s">
        <v>102</v>
      </c>
      <c r="CC7" s="24" t="s">
        <v>102</v>
      </c>
      <c r="CD7" s="24" t="s">
        <v>102</v>
      </c>
      <c r="CE7" s="24" t="s">
        <v>102</v>
      </c>
      <c r="CF7" s="24">
        <v>271.57</v>
      </c>
      <c r="CG7" s="24" t="s">
        <v>102</v>
      </c>
      <c r="CH7" s="24" t="s">
        <v>102</v>
      </c>
      <c r="CI7" s="24" t="s">
        <v>102</v>
      </c>
      <c r="CJ7" s="24" t="s">
        <v>102</v>
      </c>
      <c r="CK7" s="24">
        <v>252.17</v>
      </c>
      <c r="CL7" s="24">
        <v>225.78</v>
      </c>
      <c r="CM7" s="24" t="s">
        <v>102</v>
      </c>
      <c r="CN7" s="24" t="s">
        <v>102</v>
      </c>
      <c r="CO7" s="24" t="s">
        <v>102</v>
      </c>
      <c r="CP7" s="24" t="s">
        <v>102</v>
      </c>
      <c r="CQ7" s="24">
        <v>39.61</v>
      </c>
      <c r="CR7" s="24" t="s">
        <v>102</v>
      </c>
      <c r="CS7" s="24" t="s">
        <v>102</v>
      </c>
      <c r="CT7" s="24" t="s">
        <v>102</v>
      </c>
      <c r="CU7" s="24" t="s">
        <v>102</v>
      </c>
      <c r="CV7" s="24">
        <v>42.15</v>
      </c>
      <c r="CW7" s="24">
        <v>43.17</v>
      </c>
      <c r="CX7" s="24" t="s">
        <v>102</v>
      </c>
      <c r="CY7" s="24" t="s">
        <v>102</v>
      </c>
      <c r="CZ7" s="24" t="s">
        <v>102</v>
      </c>
      <c r="DA7" s="24" t="s">
        <v>102</v>
      </c>
      <c r="DB7" s="24">
        <v>77.19</v>
      </c>
      <c r="DC7" s="24" t="s">
        <v>102</v>
      </c>
      <c r="DD7" s="24" t="s">
        <v>102</v>
      </c>
      <c r="DE7" s="24" t="s">
        <v>102</v>
      </c>
      <c r="DF7" s="24" t="s">
        <v>102</v>
      </c>
      <c r="DG7" s="24">
        <v>84.21</v>
      </c>
      <c r="DH7" s="24">
        <v>86.31</v>
      </c>
      <c r="DI7" s="24" t="s">
        <v>102</v>
      </c>
      <c r="DJ7" s="24" t="s">
        <v>102</v>
      </c>
      <c r="DK7" s="24" t="s">
        <v>102</v>
      </c>
      <c r="DL7" s="24" t="s">
        <v>102</v>
      </c>
      <c r="DM7" s="24">
        <v>3.41</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2026-02-18T00:27:34Z</cp:lastPrinted>
  <dcterms:created xsi:type="dcterms:W3CDTF">2025-12-23T06:08:56Z</dcterms:created>
  <dcterms:modified xsi:type="dcterms:W3CDTF">2026-02-24T07:08:04Z</dcterms:modified>
  <cp:category/>
</cp:coreProperties>
</file>