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50財務\02公営企業会計\01_決算状況調査\①全般\R7実施・公営企業決算統計関係\17_経営比較分析表\04_市町村回答\30_色麻町★☆\"/>
    </mc:Choice>
  </mc:AlternateContent>
  <xr:revisionPtr revIDLastSave="0" documentId="13_ncr:1_{50813FF7-9A9C-49C5-94AD-FCF364E09915}" xr6:coauthVersionLast="47" xr6:coauthVersionMax="47" xr10:uidLastSave="{00000000-0000-0000-0000-000000000000}"/>
  <workbookProtection workbookAlgorithmName="SHA-512" workbookHashValue="7FoepU7gOdgrE/cyylDLJbx6P8+T5NLOYbZa3CeNhs3ydDxC6jnWC/Yto9cs/XWrEuZ+dRtKEzu4LVNiTlur5Q==" workbookSaltValue="IIKIGCwN7RGwbXKoj2BgYg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G85" i="4"/>
  <c r="F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<sst xmlns="http://schemas.openxmlformats.org/spreadsheetml/2006/main" count="228" uniqueCount="112">
  <si>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</si>
  <si>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</si>
  <si>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</si>
  <si>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</si>
  <si>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</si>
  <si>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</si>
  <si>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</si>
  <si>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</si>
  <si>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</si>
  <si>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</si>
  <si>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</si>
  <si>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</si>
  <si>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</si>
  <si>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</si>
  <si>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</si>
  <si>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</si>
  <si>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</si>
  <si>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</si>
  <si>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</si>
  <si>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</si>
  <si>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</si>
  <si>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</si>
  <si>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</si>
  <si>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</si>
  <si>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</si>
  <si>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</si>
  <si>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</si>
  <si>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</si>
  <si>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</si>
  <si>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</si>
  <si>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</si>
  <si>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</si>
  <si>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</si>
  <si>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</si>
  <si>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</si>
  <si>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</si>
  <si>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</si>
  <si>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</si>
  <si>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</si>
  <si>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</si>
  <si>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</si>
  <si>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</si>
  <si>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</si>
  <si>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</si>
  <si>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</si>
  <si>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</si>
  <si>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</si>
  <si>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</si>
  <si>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</si>
  <si>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</si>
  <si>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</si>
  <si>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</si>
  <si>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</si>
  <si>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</si>
  <si>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</si>
  <si>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</si>
  <si>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</si>
  <si>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</si>
  <si>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</si>
  <si>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</si>
  <si>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</si>
  <si>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</si>
  <si>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</si>
  <si>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</si>
  <si>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</si>
  <si>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</si>
  <si>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</si>
  <si>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</si>
  <si>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</si>
  <si>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</si>
  <si>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</si>
  <si>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</si>
  <si>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</si>
  <si>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</si>
  <si>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</si>
  <si>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</si>
  <si>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</si>
  <si>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</si>
  <si>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</si>
  <si>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</si>
  <si>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</si>
  <si>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</si>
  <si>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</si>
  <si>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</si>
  <si>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</si>
  <si>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</si>
  <si>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</si>
  <si>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</si>
  <si>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</si>
  <si>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</si>
  <si>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</si>
  <si>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</si>
  <si>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色麻町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</si>
  <si>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</si>
  <si>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</si>
  <si>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</si>
  <si>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</si>
  <si>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</si>
  <si>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</si>
  <si>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</si>
  <si>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</si>
  <si>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</si>
  <si>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</si>
  <si>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</si>
  <si>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</si>
  <si>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</si>
  <si>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</si>
  <si>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</si>
  <si>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</si>
  <si>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町では管路の老朽化による漏水が著しく、有収率が全国平均・類似団体共に平均を大きく下回っており、その改善が喫緊の課題となっている。近年は、毎年の管路更新及び衛星を活用した漏水調査の実施等により、回復傾向にある。今後も優先度・重要度の高い路線を中心に配水管の更新及び維持補修に努め、有収率の向上を目指していく。</t>
    <rPh sb="65" eb="67">
      <t>キンネン</t>
    </rPh>
    <rPh sb="69" eb="71">
      <t>マイトシ</t>
    </rPh>
    <rPh sb="72" eb="74">
      <t>カンロ</t>
    </rPh>
    <rPh sb="74" eb="76">
      <t>コウシン</t>
    </rPh>
    <rPh sb="76" eb="77">
      <t>オヨ</t>
    </rPh>
    <rPh sb="92" eb="93">
      <t>トウ</t>
    </rPh>
    <rPh sb="97" eb="99">
      <t>カイフク</t>
    </rPh>
    <rPh sb="99" eb="101">
      <t>ケイコウ</t>
    </rPh>
    <phoneticPr fontId="4"/>
  </si>
  <si>
    <t>管路経年化率の状況については全国平均・類似団体共に平均を大きく上回っているが、減少傾向にある。
今後も国の交付金等を活用しながら、計画的に配管替えを進めていく。</t>
    <rPh sb="56" eb="57">
      <t>トウ</t>
    </rPh>
    <phoneticPr fontId="4"/>
  </si>
  <si>
    <t>経常収支比率は116.76％となっており、100％を上回っている。累積欠損金が発生していないことから、事業運営は比較的安定している。しかしながら、近年人口減少に伴い給水収益も減少傾向にある。令和7年度は経営戦略改定業務を実施し、令和8年度から料金改定作業を実施する。
流動比率について、大きく伸びているが、昨年度よりも事業費が減少したことに伴い、未払金も減少したことが要因となっている。</t>
    <rPh sb="101" eb="105">
      <t>ケイエイセンリャク</t>
    </rPh>
    <rPh sb="105" eb="107">
      <t>カイテイ</t>
    </rPh>
    <rPh sb="107" eb="109">
      <t>ギョウム</t>
    </rPh>
    <rPh sb="110" eb="112">
      <t>ジッシ</t>
    </rPh>
    <rPh sb="114" eb="116">
      <t>レイワ</t>
    </rPh>
    <rPh sb="117" eb="119">
      <t>ネンド</t>
    </rPh>
    <rPh sb="128" eb="130">
      <t>ジッシ</t>
    </rPh>
    <rPh sb="134" eb="136">
      <t>リュウドウ</t>
    </rPh>
    <rPh sb="136" eb="138">
      <t>ヒリツ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</si>
</sst>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2.19</c:v>
                </c:pt>
                <c:pt idx="1">
                  <c:v>1.05</c:v>
                </c:pt>
                <c:pt idx="2">
                  <c:v>1.1299999999999999</c:v>
                </c:pt>
                <c:pt idx="3">
                  <c:v>1.17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3-4CB8-B7E0-1CD8288F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CB8-B7E0-1CD8288F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83.38</c:v>
                </c:pt>
                <c:pt idx="1">
                  <c:v>81.260000000000005</c:v>
                </c:pt>
                <c:pt idx="2">
                  <c:v>66.569999999999993</c:v>
                </c:pt>
                <c:pt idx="3">
                  <c:v>65.06</c:v>
                </c:pt>
                <c:pt idx="4">
                  <c:v>65.73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4-467F-AADE-888B3F00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4-467F-AADE-888B3F00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62.68</c:v>
                </c:pt>
                <c:pt idx="1">
                  <c:v>63.36</c:v>
                </c:pt>
                <c:pt idx="2">
                  <c:v>63.1</c:v>
                </c:pt>
                <c:pt idx="3">
                  <c:v>64.69</c:v>
                </c:pt>
                <c:pt idx="4">
                  <c:v>65.53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7-442D-9742-919EED04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7-442D-9742-919EED04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118.29</c:v>
                </c:pt>
                <c:pt idx="1">
                  <c:v>114.36</c:v>
                </c:pt>
                <c:pt idx="2">
                  <c:v>109.81</c:v>
                </c:pt>
                <c:pt idx="3">
                  <c:v>112.54</c:v>
                </c:pt>
                <c:pt idx="4">
                  <c:v>116.76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1-4EE2-A233-6F97852F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1-4EE2-A233-6F97852F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48.95</c:v>
                </c:pt>
                <c:pt idx="1">
                  <c:v>48.8</c:v>
                </c:pt>
                <c:pt idx="2">
                  <c:v>48.55</c:v>
                </c:pt>
                <c:pt idx="3">
                  <c:v>49.14</c:v>
                </c:pt>
                <c:pt idx="4">
                  <c:v>50.46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5-4708-9FB6-17974C03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5-4708-9FB6-17974C03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53.28</c:v>
                </c:pt>
                <c:pt idx="1">
                  <c:v>52.16</c:v>
                </c:pt>
                <c:pt idx="2">
                  <c:v>51.03</c:v>
                </c:pt>
                <c:pt idx="3">
                  <c:v>49.86</c:v>
                </c:pt>
                <c:pt idx="4">
                  <c:v>41.22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D-46D6-BBA6-F95D663A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D-46D6-BBA6-F95D663A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1-4099-8A4C-AC8B086DB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099-8A4C-AC8B086DB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209.25</c:v>
                </c:pt>
                <c:pt idx="1">
                  <c:v>302.13</c:v>
                </c:pt>
                <c:pt idx="2">
                  <c:v>238.9</c:v>
                </c:pt>
                <c:pt idx="3">
                  <c:v>284.35000000000002</c:v>
                </c:pt>
                <c:pt idx="4">
                  <c:v>440.45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4-4A7B-9A0A-C5E53002A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4-4A7B-9A0A-C5E53002A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307.41000000000003</c:v>
                </c:pt>
                <c:pt idx="1">
                  <c:v>351.32</c:v>
                </c:pt>
                <c:pt idx="2">
                  <c:v>381.83</c:v>
                </c:pt>
                <c:pt idx="3">
                  <c:v>398.1</c:v>
                </c:pt>
                <c:pt idx="4">
                  <c:v>379.13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8-41C5-8E8E-6B128DD6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8-41C5-8E8E-6B128DD6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124.06</c:v>
                </c:pt>
                <c:pt idx="1">
                  <c:v>116.5</c:v>
                </c:pt>
                <c:pt idx="2">
                  <c:v>109.36</c:v>
                </c:pt>
                <c:pt idx="3">
                  <c:v>115.56</c:v>
                </c:pt>
                <c:pt idx="4">
                  <c:v>122.15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4-4082-B34B-EA3D0E2FF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4-4082-B34B-EA3D0E2FF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162.69999999999999</c:v>
                </c:pt>
                <c:pt idx="1">
                  <c:v>173.94</c:v>
                </c:pt>
                <c:pt idx="2">
                  <c:v>185.61</c:v>
                </c:pt>
                <c:pt idx="3">
                  <c:v>175.72</c:v>
                </c:pt>
                <c:pt idx="4">
                  <c:v>166.09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0-4906-AF19-92C6066D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0-4906-AF19-92C6066D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7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宮城県　色麻町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A8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6103</v>
      </c>
      <c r="AM8" s="65"/>
      <c r="AN8" s="65"/>
      <c r="AO8" s="65"/>
      <c r="AP8" s="65"/>
      <c r="AQ8" s="65"/>
      <c r="AR8" s="65"/>
      <c r="AS8" s="65"/>
      <c r="AT8" s="36">
        <f>データ!$S$6</f>
        <v>109.28</v>
      </c>
      <c r="AU8" s="37"/>
      <c r="AV8" s="37"/>
      <c r="AW8" s="37"/>
      <c r="AX8" s="37"/>
      <c r="AY8" s="37"/>
      <c r="AZ8" s="37"/>
      <c r="BA8" s="37"/>
      <c r="BB8" s="54">
        <f>データ!$T$6</f>
        <v>55.85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78.84</v>
      </c>
      <c r="J10" s="37"/>
      <c r="K10" s="37"/>
      <c r="L10" s="37"/>
      <c r="M10" s="37"/>
      <c r="N10" s="37"/>
      <c r="O10" s="64"/>
      <c r="P10" s="54">
        <f>データ!$P$6</f>
        <v>99.21</v>
      </c>
      <c r="Q10" s="54"/>
      <c r="R10" s="54"/>
      <c r="S10" s="54"/>
      <c r="T10" s="54"/>
      <c r="U10" s="54"/>
      <c r="V10" s="54"/>
      <c r="W10" s="65">
        <f>データ!$Q$6</f>
        <v>4180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6034</v>
      </c>
      <c r="AM10" s="65"/>
      <c r="AN10" s="65"/>
      <c r="AO10" s="65"/>
      <c r="AP10" s="65"/>
      <c r="AQ10" s="65"/>
      <c r="AR10" s="65"/>
      <c r="AS10" s="65"/>
      <c r="AT10" s="36">
        <f>データ!$V$6</f>
        <v>43.9</v>
      </c>
      <c r="AU10" s="37"/>
      <c r="AV10" s="37"/>
      <c r="AW10" s="37"/>
      <c r="AX10" s="37"/>
      <c r="AY10" s="37"/>
      <c r="AZ10" s="37"/>
      <c r="BA10" s="37"/>
      <c r="BB10" s="54">
        <f>データ!$W$6</f>
        <v>137.44999999999999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110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109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TUYBSJ6x/pc5W2fzfuhaTGUIlDYcbMPxgqZ/ewecQmJnPGGfKGG63inAzZWMuuxZ2vwq9oGsp37AaXJ5SzuoBA==" saltValue="ZCSvSAfLbGiv+NWXr0cqt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27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53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55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56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57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58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59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60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61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62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63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2024</v>
      </c>
      <c r="C6" s="20">
        <f t="shared" ref="C6:W6" si="3">C7</f>
        <v>44440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宮城県　色麻町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78.84</v>
      </c>
      <c r="P6" s="21">
        <f t="shared" si="3"/>
        <v>99.21</v>
      </c>
      <c r="Q6" s="21">
        <f t="shared" si="3"/>
        <v>4180</v>
      </c>
      <c r="R6" s="21">
        <f t="shared" si="3"/>
        <v>6103</v>
      </c>
      <c r="S6" s="21">
        <f t="shared" si="3"/>
        <v>109.28</v>
      </c>
      <c r="T6" s="21">
        <f t="shared" si="3"/>
        <v>55.85</v>
      </c>
      <c r="U6" s="21">
        <f t="shared" si="3"/>
        <v>6034</v>
      </c>
      <c r="V6" s="21">
        <f t="shared" si="3"/>
        <v>43.9</v>
      </c>
      <c r="W6" s="21">
        <f t="shared" si="3"/>
        <v>137.44999999999999</v>
      </c>
      <c r="X6" s="22">
        <f>IF(X7="",NA(),X7)</f>
        <v>118.29</v>
      </c>
      <c r="Y6" s="22">
        <f t="shared" ref="Y6:AG6" si="4">IF(Y7="",NA(),Y7)</f>
        <v>114.36</v>
      </c>
      <c r="Z6" s="22">
        <f t="shared" si="4"/>
        <v>109.81</v>
      </c>
      <c r="AA6" s="22">
        <f t="shared" si="4"/>
        <v>112.54</v>
      </c>
      <c r="AB6" s="22">
        <f t="shared" si="4"/>
        <v>116.76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209.25</v>
      </c>
      <c r="AU6" s="22">
        <f t="shared" ref="AU6:BC6" si="6">IF(AU7="",NA(),AU7)</f>
        <v>302.13</v>
      </c>
      <c r="AV6" s="22">
        <f t="shared" si="6"/>
        <v>238.9</v>
      </c>
      <c r="AW6" s="22">
        <f t="shared" si="6"/>
        <v>284.35000000000002</v>
      </c>
      <c r="AX6" s="22">
        <f t="shared" si="6"/>
        <v>440.45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2">
        <f>IF(BE7="",NA(),BE7)</f>
        <v>307.41000000000003</v>
      </c>
      <c r="BF6" s="22">
        <f t="shared" ref="BF6:BN6" si="7">IF(BF7="",NA(),BF7)</f>
        <v>351.32</v>
      </c>
      <c r="BG6" s="22">
        <f t="shared" si="7"/>
        <v>381.83</v>
      </c>
      <c r="BH6" s="22">
        <f t="shared" si="7"/>
        <v>398.1</v>
      </c>
      <c r="BI6" s="22">
        <f t="shared" si="7"/>
        <v>379.13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124.06</v>
      </c>
      <c r="BQ6" s="22">
        <f t="shared" ref="BQ6:BY6" si="8">IF(BQ7="",NA(),BQ7)</f>
        <v>116.5</v>
      </c>
      <c r="BR6" s="22">
        <f t="shared" si="8"/>
        <v>109.36</v>
      </c>
      <c r="BS6" s="22">
        <f t="shared" si="8"/>
        <v>115.56</v>
      </c>
      <c r="BT6" s="22">
        <f t="shared" si="8"/>
        <v>122.15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162.69999999999999</v>
      </c>
      <c r="CB6" s="22">
        <f t="shared" ref="CB6:CJ6" si="9">IF(CB7="",NA(),CB7)</f>
        <v>173.94</v>
      </c>
      <c r="CC6" s="22">
        <f t="shared" si="9"/>
        <v>185.61</v>
      </c>
      <c r="CD6" s="22">
        <f t="shared" si="9"/>
        <v>175.72</v>
      </c>
      <c r="CE6" s="22">
        <f t="shared" si="9"/>
        <v>166.09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83.38</v>
      </c>
      <c r="CM6" s="22">
        <f t="shared" ref="CM6:CU6" si="10">IF(CM7="",NA(),CM7)</f>
        <v>81.260000000000005</v>
      </c>
      <c r="CN6" s="22">
        <f t="shared" si="10"/>
        <v>66.569999999999993</v>
      </c>
      <c r="CO6" s="22">
        <f t="shared" si="10"/>
        <v>65.06</v>
      </c>
      <c r="CP6" s="22">
        <f t="shared" si="10"/>
        <v>65.73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62.68</v>
      </c>
      <c r="CX6" s="22">
        <f t="shared" ref="CX6:DF6" si="11">IF(CX7="",NA(),CX7)</f>
        <v>63.36</v>
      </c>
      <c r="CY6" s="22">
        <f t="shared" si="11"/>
        <v>63.1</v>
      </c>
      <c r="CZ6" s="22">
        <f t="shared" si="11"/>
        <v>64.69</v>
      </c>
      <c r="DA6" s="22">
        <f t="shared" si="11"/>
        <v>65.53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48.95</v>
      </c>
      <c r="DI6" s="22">
        <f t="shared" ref="DI6:DQ6" si="12">IF(DI7="",NA(),DI7)</f>
        <v>48.8</v>
      </c>
      <c r="DJ6" s="22">
        <f t="shared" si="12"/>
        <v>48.55</v>
      </c>
      <c r="DK6" s="22">
        <f t="shared" si="12"/>
        <v>49.14</v>
      </c>
      <c r="DL6" s="22">
        <f t="shared" si="12"/>
        <v>50.46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2">
        <f>IF(DS7="",NA(),DS7)</f>
        <v>53.28</v>
      </c>
      <c r="DT6" s="22">
        <f t="shared" ref="DT6:EB6" si="13">IF(DT7="",NA(),DT7)</f>
        <v>52.16</v>
      </c>
      <c r="DU6" s="22">
        <f t="shared" si="13"/>
        <v>51.03</v>
      </c>
      <c r="DV6" s="22">
        <f t="shared" si="13"/>
        <v>49.86</v>
      </c>
      <c r="DW6" s="22">
        <f t="shared" si="13"/>
        <v>41.22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2">
        <f>IF(ED7="",NA(),ED7)</f>
        <v>2.19</v>
      </c>
      <c r="EE6" s="22">
        <f t="shared" ref="EE6:EM6" si="14">IF(EE7="",NA(),EE7)</f>
        <v>1.05</v>
      </c>
      <c r="EF6" s="22">
        <f t="shared" si="14"/>
        <v>1.1299999999999999</v>
      </c>
      <c r="EG6" s="22">
        <f t="shared" si="14"/>
        <v>1.17</v>
      </c>
      <c r="EH6" s="22">
        <f t="shared" si="14"/>
        <v>0.39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44440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78.84</v>
      </c>
      <c r="P7" s="25">
        <v>99.21</v>
      </c>
      <c r="Q7" s="25">
        <v>4180</v>
      </c>
      <c r="R7" s="25">
        <v>6103</v>
      </c>
      <c r="S7" s="25">
        <v>109.28</v>
      </c>
      <c r="T7" s="25">
        <v>55.85</v>
      </c>
      <c r="U7" s="25">
        <v>6034</v>
      </c>
      <c r="V7" s="25">
        <v>43.9</v>
      </c>
      <c r="W7" s="25">
        <v>137.44999999999999</v>
      </c>
      <c r="X7" s="25">
        <v>118.29</v>
      </c>
      <c r="Y7" s="25">
        <v>114.36</v>
      </c>
      <c r="Z7" s="25">
        <v>109.81</v>
      </c>
      <c r="AA7" s="25">
        <v>112.54</v>
      </c>
      <c r="AB7" s="25">
        <v>116.76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209.25</v>
      </c>
      <c r="AU7" s="25">
        <v>302.13</v>
      </c>
      <c r="AV7" s="25">
        <v>238.9</v>
      </c>
      <c r="AW7" s="25">
        <v>284.35000000000002</v>
      </c>
      <c r="AX7" s="25">
        <v>440.45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307.41000000000003</v>
      </c>
      <c r="BF7" s="25">
        <v>351.32</v>
      </c>
      <c r="BG7" s="25">
        <v>381.83</v>
      </c>
      <c r="BH7" s="25">
        <v>398.1</v>
      </c>
      <c r="BI7" s="25">
        <v>379.13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124.06</v>
      </c>
      <c r="BQ7" s="25">
        <v>116.5</v>
      </c>
      <c r="BR7" s="25">
        <v>109.36</v>
      </c>
      <c r="BS7" s="25">
        <v>115.56</v>
      </c>
      <c r="BT7" s="25">
        <v>122.15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162.69999999999999</v>
      </c>
      <c r="CB7" s="25">
        <v>173.94</v>
      </c>
      <c r="CC7" s="25">
        <v>185.61</v>
      </c>
      <c r="CD7" s="25">
        <v>175.72</v>
      </c>
      <c r="CE7" s="25">
        <v>166.09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83.38</v>
      </c>
      <c r="CM7" s="25">
        <v>81.260000000000005</v>
      </c>
      <c r="CN7" s="25">
        <v>66.569999999999993</v>
      </c>
      <c r="CO7" s="25">
        <v>65.06</v>
      </c>
      <c r="CP7" s="25">
        <v>65.73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62.68</v>
      </c>
      <c r="CX7" s="25">
        <v>63.36</v>
      </c>
      <c r="CY7" s="25">
        <v>63.1</v>
      </c>
      <c r="CZ7" s="25">
        <v>64.69</v>
      </c>
      <c r="DA7" s="25">
        <v>65.53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48.95</v>
      </c>
      <c r="DI7" s="25">
        <v>48.8</v>
      </c>
      <c r="DJ7" s="25">
        <v>48.55</v>
      </c>
      <c r="DK7" s="25">
        <v>49.14</v>
      </c>
      <c r="DL7" s="25">
        <v>50.46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53.28</v>
      </c>
      <c r="DT7" s="25">
        <v>52.16</v>
      </c>
      <c r="DU7" s="25">
        <v>51.03</v>
      </c>
      <c r="DV7" s="25">
        <v>49.86</v>
      </c>
      <c r="DW7" s="25">
        <v>41.22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2.19</v>
      </c>
      <c r="EE7" s="25">
        <v>1.05</v>
      </c>
      <c r="EF7" s="25">
        <v>1.1299999999999999</v>
      </c>
      <c r="EG7" s="25">
        <v>1.17</v>
      </c>
      <c r="EH7" s="25">
        <v>0.39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107</v>
      </c>
      <c r="D13" t="s">
        <v>106</v>
      </c>
      <c r="E13" t="s">
        <v>107</v>
      </c>
      <c r="F13" t="s">
        <v>106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2026-02-18T00:51:19Z</cp:lastPrinted>
  <dcterms:created xsi:type="dcterms:W3CDTF">2025-12-12T09:11:33Z</dcterms:created>
  <dcterms:modified xsi:type="dcterms:W3CDTF">2026-02-24T07:04:00Z</dcterms:modified>
  <cp:category/>
</cp:coreProperties>
</file>