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P:\020-企画財政課\共通\02財政係\★各種調査\★公営企業関係\☆経営比較分析\R7\04_色麻町回答\"/>
    </mc:Choice>
  </mc:AlternateContent>
  <xr:revisionPtr revIDLastSave="0" documentId="13_ncr:1_{8ED98F74-963A-4AB9-9FC7-EF964677AFBB}" xr6:coauthVersionLast="47" xr6:coauthVersionMax="47" xr10:uidLastSave="{00000000-0000-0000-0000-000000000000}"/>
  <workbookProtection workbookAlgorithmName="SHA-512" workbookHashValue="QKu6NZb20x+TPb5KVS9L0ke5dU6QymcwTZ2bL8bkH2ea6b/M3sDDoNR9XHjk0Kuid5L1Hqq4l1+oBKZzHQhGqA==" workbookSaltValue="AIJaXJgrXAw55kQhZsCyd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F85" i="4"/>
  <c r="AD10" i="4"/>
  <c r="I10" i="4"/>
  <c r="P8" i="4"/>
  <c r="I8" i="4"/>
</calcChain>
</file>

<file path=xl/sharedStrings.xml><?xml version="1.0" encoding="utf-8"?>
<sst xmlns="http://schemas.openxmlformats.org/spreadsheetml/2006/main" count="325" uniqueCount="115">
  <si>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</si>
  <si>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</si>
  <si>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</si>
  <si>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</si>
  <si>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</si>
  <si>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</si>
  <si>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</si>
  <si>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</si>
  <si>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</si>
  <si>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</si>
  <si>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</si>
  <si>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</si>
  <si>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</si>
  <si>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</si>
  <si>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</si>
  <si>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</si>
  <si>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</si>
  <si>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</si>
  <si>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</si>
  <si>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</si>
  <si>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</si>
  <si>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</si>
  <si>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</si>
  <si>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</si>
  <si>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</si>
  <si>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</si>
  <si>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</si>
  <si>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</si>
  <si>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</si>
  <si>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</si>
  <si>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</si>
  <si>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</si>
  <si>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</si>
  <si>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</si>
  <si>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</si>
  <si>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</si>
  <si>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</si>
  <si>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</si>
  <si>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</si>
  <si>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</si>
  <si>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</si>
  <si>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</si>
  <si>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</si>
  <si>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</si>
  <si>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</si>
  <si>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</si>
  <si>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</si>
  <si>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</si>
  <si>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</si>
  <si>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</si>
  <si>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</si>
  <si>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</si>
  <si>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</si>
  <si>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</si>
  <si>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</si>
  <si>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</si>
  <si>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</si>
  <si>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</si>
  <si>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</si>
  <si>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</si>
  <si>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</si>
  <si>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</si>
  <si>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</si>
  <si>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</si>
  <si>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</si>
  <si>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</si>
  <si>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</si>
  <si>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</si>
  <si>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</si>
  <si>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</si>
  <si>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</si>
  <si>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</si>
  <si>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</si>
  <si>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</si>
  <si>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</si>
  <si>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</si>
  <si>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</si>
  <si>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</si>
  <si>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</si>
  <si>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</si>
  <si>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</si>
  <si>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</si>
  <si>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</si>
  <si>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</si>
  <si>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</si>
  <si>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</si>
  <si>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</si>
  <si>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</si>
  <si>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</si>
  <si>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</si>
  <si>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</si>
  <si>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</si>
  <si>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</si>
  <si>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</si>
  <si>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</si>
  <si>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色麻町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</si>
  <si>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</si>
  <si>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</si>
  <si>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</si>
  <si>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</si>
  <si>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</si>
  <si>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</si>
  <si>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</si>
  <si>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</si>
  <si>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</si>
  <si>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</si>
  <si>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</si>
  <si>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</si>
  <si>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</si>
  <si>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</si>
  <si>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</si>
  <si>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</si>
  <si>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平成10年から使用を開始している浄化槽があり、耐用年数も28年となっており、今後更新時期を迎えることになる。
現在はブロワー及び放流ポンプ等に故障が発生した場合、交換・修繕を行っている。</t>
    <phoneticPr fontId="4"/>
  </si>
  <si>
    <t>浄化槽本体の耐用年数が近づいており、新規設置工事と併せ、今後計画的な更新が必要となってくる。
特環地区、農集地区以外の地域においては浄化槽設置のＰＲ活動により水洗化を推進する。
また、策定した経営戦略に基づき、計画的・効率的な事業運営を推進する。</t>
    <phoneticPr fontId="4"/>
  </si>
  <si>
    <t>①について、35.82％となっており100％を下回っている。地方債償還金は減少しているものの、料金収入当該収入だけでは経費が回収できないことから、一般会計からの繰入によるところが大きい。令和8年度から料金改定業務を実施するため、シミュレーションを実施し、適正な料金の設定を検討する。
④について企業債残高対事業規模比率は、新規の起債はあるものの、全額一般会計繰入金（基準内繰入）を財源としているため低水準となっている。　　　　　　　　　　　　　　　　
⑤について、料金収入に対して維持管理費用が多額である。①同様使用料だけでは経費が回収できない状況であるため、他の事業も含め令和8年度より使用料改定作業を行う。
⑥について、毎年設置戸数が増えており、また、近年の物価上昇等の影響により維持管理費も増加していることから、平均値を上回っていると思われる。　　　　　　　
⑦について、浄化槽設置希望者が対象で有り稼働率は80.00％である。　　　　　　　
⑧について、浄化槽設置希望者が対象であるため水洗化率は100％である。</t>
    <rPh sb="232" eb="234">
      <t>リョウキン</t>
    </rPh>
    <rPh sb="234" eb="236">
      <t>シュウニュウ</t>
    </rPh>
    <rPh sb="237" eb="238">
      <t>タイ</t>
    </rPh>
    <rPh sb="240" eb="246">
      <t>イジカンリヒヨウ</t>
    </rPh>
    <rPh sb="247" eb="249">
      <t>タガク</t>
    </rPh>
    <rPh sb="312" eb="314">
      <t>マイトシ</t>
    </rPh>
    <rPh sb="314" eb="316">
      <t>セッチ</t>
    </rPh>
    <rPh sb="316" eb="318">
      <t>コスウ</t>
    </rPh>
    <rPh sb="319" eb="320">
      <t>フ</t>
    </rPh>
    <rPh sb="328" eb="330">
      <t>キンネン</t>
    </rPh>
    <rPh sb="331" eb="335">
      <t>ブッカジョウショウ</t>
    </rPh>
    <rPh sb="335" eb="336">
      <t>トウ</t>
    </rPh>
    <rPh sb="337" eb="339">
      <t>エイキョウ</t>
    </rPh>
    <rPh sb="342" eb="347">
      <t>イジカンリヒ</t>
    </rPh>
    <rPh sb="348" eb="350">
      <t>ゾウカ</t>
    </rPh>
    <rPh sb="363" eb="364">
      <t>ウエ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</si>
</sst>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45-4796-A49D-E4CA01CF6B6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345-4796-A49D-E4CA01CF6B6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80</c:v>
                </c:pt>
              </c:numCache>
            </c:numRef>
          </c:val>
          <c:extLst>
            <c:ext xmlns:c16="http://schemas.microsoft.com/office/drawing/2014/chart" uri="{C3380CC4-5D6E-409C-BE32-E72D297353CC}">
              <c16:uniqueId val="{00000000-7048-4A99-8F60-EE9B258B42D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c:ext xmlns:c16="http://schemas.microsoft.com/office/drawing/2014/chart" uri="{C3380CC4-5D6E-409C-BE32-E72D297353CC}">
              <c16:uniqueId val="{00000001-7048-4A99-8F60-EE9B258B42D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3A92-44EA-B5C4-D6A18D9F4C1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c:ext xmlns:c16="http://schemas.microsoft.com/office/drawing/2014/chart" uri="{C3380CC4-5D6E-409C-BE32-E72D297353CC}">
              <c16:uniqueId val="{00000001-3A92-44EA-B5C4-D6A18D9F4C1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35.82</c:v>
                </c:pt>
              </c:numCache>
            </c:numRef>
          </c:val>
          <c:extLst>
            <c:ext xmlns:c16="http://schemas.microsoft.com/office/drawing/2014/chart" uri="{C3380CC4-5D6E-409C-BE32-E72D297353CC}">
              <c16:uniqueId val="{00000000-2D3D-40FA-B09D-1B5CCECD2C0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c:ext xmlns:c16="http://schemas.microsoft.com/office/drawing/2014/chart" uri="{C3380CC4-5D6E-409C-BE32-E72D297353CC}">
              <c16:uniqueId val="{00000001-2D3D-40FA-B09D-1B5CCECD2C0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5.34</c:v>
                </c:pt>
              </c:numCache>
            </c:numRef>
          </c:val>
          <c:extLst>
            <c:ext xmlns:c16="http://schemas.microsoft.com/office/drawing/2014/chart" uri="{C3380CC4-5D6E-409C-BE32-E72D297353CC}">
              <c16:uniqueId val="{00000000-3CD9-42A0-A1D1-B8D09E7EACF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c:ext xmlns:c16="http://schemas.microsoft.com/office/drawing/2014/chart" uri="{C3380CC4-5D6E-409C-BE32-E72D297353CC}">
              <c16:uniqueId val="{00000001-3CD9-42A0-A1D1-B8D09E7EACF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74-4220-B355-A6792AA0BB8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774-4220-B355-A6792AA0BB8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452.74</c:v>
                </c:pt>
              </c:numCache>
            </c:numRef>
          </c:val>
          <c:extLst>
            <c:ext xmlns:c16="http://schemas.microsoft.com/office/drawing/2014/chart" uri="{C3380CC4-5D6E-409C-BE32-E72D297353CC}">
              <c16:uniqueId val="{00000000-5EE9-469D-9BC8-C19667BE648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c:ext xmlns:c16="http://schemas.microsoft.com/office/drawing/2014/chart" uri="{C3380CC4-5D6E-409C-BE32-E72D297353CC}">
              <c16:uniqueId val="{00000001-5EE9-469D-9BC8-C19667BE648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92.84</c:v>
                </c:pt>
              </c:numCache>
            </c:numRef>
          </c:val>
          <c:extLst>
            <c:ext xmlns:c16="http://schemas.microsoft.com/office/drawing/2014/chart" uri="{C3380CC4-5D6E-409C-BE32-E72D297353CC}">
              <c16:uniqueId val="{00000000-EF5E-4708-B2E3-9967106CAF5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c:ext xmlns:c16="http://schemas.microsoft.com/office/drawing/2014/chart" uri="{C3380CC4-5D6E-409C-BE32-E72D297353CC}">
              <c16:uniqueId val="{00000001-EF5E-4708-B2E3-9967106CAF5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835-49C3-9670-7BECC337690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c:ext xmlns:c16="http://schemas.microsoft.com/office/drawing/2014/chart" uri="{C3380CC4-5D6E-409C-BE32-E72D297353CC}">
              <c16:uniqueId val="{00000001-A835-49C3-9670-7BECC337690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16.32</c:v>
                </c:pt>
              </c:numCache>
            </c:numRef>
          </c:val>
          <c:extLst>
            <c:ext xmlns:c16="http://schemas.microsoft.com/office/drawing/2014/chart" uri="{C3380CC4-5D6E-409C-BE32-E72D297353CC}">
              <c16:uniqueId val="{00000000-9CC2-41BD-A13D-E95823CA064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c:ext xmlns:c16="http://schemas.microsoft.com/office/drawing/2014/chart" uri="{C3380CC4-5D6E-409C-BE32-E72D297353CC}">
              <c16:uniqueId val="{00000001-9CC2-41BD-A13D-E95823CA064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634.39</c:v>
                </c:pt>
              </c:numCache>
            </c:numRef>
          </c:val>
          <c:extLst>
            <c:ext xmlns:c16="http://schemas.microsoft.com/office/drawing/2014/chart" uri="{C3380CC4-5D6E-409C-BE32-E72D297353CC}">
              <c16:uniqueId val="{00000000-2415-4DAC-A251-42CBBF00345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c:ext xmlns:c16="http://schemas.microsoft.com/office/drawing/2014/chart" uri="{C3380CC4-5D6E-409C-BE32-E72D297353CC}">
              <c16:uniqueId val="{00000001-2415-4DAC-A251-42CBBF00345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5"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宮城県　色麻町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L2</v>
      </c>
      <c r="X8" s="64"/>
      <c r="Y8" s="64"/>
      <c r="Z8" s="64"/>
      <c r="AA8" s="64"/>
      <c r="AB8" s="64"/>
      <c r="AC8" s="64"/>
      <c r="AD8" s="65" t="str">
        <f>データ!$M$6</f>
        <v>非設置</v>
      </c>
      <c r="AE8" s="65"/>
      <c r="AF8" s="65"/>
      <c r="AG8" s="65"/>
      <c r="AH8" s="65"/>
      <c r="AI8" s="65"/>
      <c r="AJ8" s="65"/>
      <c r="AK8" s="3"/>
      <c r="AL8" s="44">
        <f>データ!S6</f>
        <v>6103</v>
      </c>
      <c r="AM8" s="44"/>
      <c r="AN8" s="44"/>
      <c r="AO8" s="44"/>
      <c r="AP8" s="44"/>
      <c r="AQ8" s="44"/>
      <c r="AR8" s="44"/>
      <c r="AS8" s="44"/>
      <c r="AT8" s="45">
        <f>データ!T6</f>
        <v>109.28</v>
      </c>
      <c r="AU8" s="45"/>
      <c r="AV8" s="45"/>
      <c r="AW8" s="45"/>
      <c r="AX8" s="45"/>
      <c r="AY8" s="45"/>
      <c r="AZ8" s="45"/>
      <c r="BA8" s="45"/>
      <c r="BB8" s="45">
        <f>データ!U6</f>
        <v>55.85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4.13</v>
      </c>
      <c r="J10" s="45"/>
      <c r="K10" s="45"/>
      <c r="L10" s="45"/>
      <c r="M10" s="45"/>
      <c r="N10" s="45"/>
      <c r="O10" s="45"/>
      <c r="P10" s="45">
        <f>データ!P6</f>
        <v>10.08</v>
      </c>
      <c r="Q10" s="45"/>
      <c r="R10" s="45"/>
      <c r="S10" s="45"/>
      <c r="T10" s="45"/>
      <c r="U10" s="45"/>
      <c r="V10" s="45"/>
      <c r="W10" s="45">
        <f>データ!Q6</f>
        <v>100</v>
      </c>
      <c r="X10" s="45"/>
      <c r="Y10" s="45"/>
      <c r="Z10" s="45"/>
      <c r="AA10" s="45"/>
      <c r="AB10" s="45"/>
      <c r="AC10" s="45"/>
      <c r="AD10" s="44">
        <f>データ!R6</f>
        <v>2855</v>
      </c>
      <c r="AE10" s="44"/>
      <c r="AF10" s="44"/>
      <c r="AG10" s="44"/>
      <c r="AH10" s="44"/>
      <c r="AI10" s="44"/>
      <c r="AJ10" s="44"/>
      <c r="AK10" s="2"/>
      <c r="AL10" s="44">
        <f>データ!V6</f>
        <v>611</v>
      </c>
      <c r="AM10" s="44"/>
      <c r="AN10" s="44"/>
      <c r="AO10" s="44"/>
      <c r="AP10" s="44"/>
      <c r="AQ10" s="44"/>
      <c r="AR10" s="44"/>
      <c r="AS10" s="44"/>
      <c r="AT10" s="45">
        <f>データ!W6</f>
        <v>0.19</v>
      </c>
      <c r="AU10" s="45"/>
      <c r="AV10" s="45"/>
      <c r="AW10" s="45"/>
      <c r="AX10" s="45"/>
      <c r="AY10" s="45"/>
      <c r="AZ10" s="45"/>
      <c r="BA10" s="45"/>
      <c r="BB10" s="45">
        <f>データ!X6</f>
        <v>3215.79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UJsTbTMB2pT8D+L2e3J/l78qDObBvlq6DR/OAqpUAVv8NUAetcg0dBcDzm2vViIO82qurSDhrH5oQX+P3HgK4Q==" saltValue="M4IggvtBPzjLn811OejgB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44440</v>
      </c>
      <c r="D6" s="19">
        <f t="shared" si="3"/>
        <v>46</v>
      </c>
      <c r="E6" s="19">
        <f t="shared" si="3"/>
        <v>18</v>
      </c>
      <c r="F6" s="19">
        <f t="shared" si="3"/>
        <v>1</v>
      </c>
      <c r="G6" s="19">
        <f t="shared" si="3"/>
        <v>0</v>
      </c>
      <c r="H6" s="19" t="str">
        <f t="shared" si="3"/>
        <v>宮城県　色麻町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4.13</v>
      </c>
      <c r="P6" s="20">
        <f t="shared" si="3"/>
        <v>10.08</v>
      </c>
      <c r="Q6" s="20">
        <f t="shared" si="3"/>
        <v>100</v>
      </c>
      <c r="R6" s="20">
        <f t="shared" si="3"/>
        <v>2855</v>
      </c>
      <c r="S6" s="20">
        <f t="shared" si="3"/>
        <v>6103</v>
      </c>
      <c r="T6" s="20">
        <f t="shared" si="3"/>
        <v>109.28</v>
      </c>
      <c r="U6" s="20">
        <f t="shared" si="3"/>
        <v>55.85</v>
      </c>
      <c r="V6" s="20">
        <f t="shared" si="3"/>
        <v>611</v>
      </c>
      <c r="W6" s="20">
        <f t="shared" si="3"/>
        <v>0.19</v>
      </c>
      <c r="X6" s="20">
        <f t="shared" si="3"/>
        <v>3215.79</v>
      </c>
      <c r="Y6" s="21" t="str">
        <f>IF(Y7="",NA(),Y7)</f>
        <v>-</v>
      </c>
      <c r="Z6" s="21" t="str">
        <f t="shared" ref="Z6:AH6" si="4">IF(Z7="",NA(),Z7)</f>
        <v>-</v>
      </c>
      <c r="AA6" s="21" t="str">
        <f t="shared" si="4"/>
        <v>-</v>
      </c>
      <c r="AB6" s="21" t="str">
        <f t="shared" si="4"/>
        <v>-</v>
      </c>
      <c r="AC6" s="21">
        <f t="shared" si="4"/>
        <v>35.82</v>
      </c>
      <c r="AD6" s="21" t="str">
        <f t="shared" si="4"/>
        <v>-</v>
      </c>
      <c r="AE6" s="21" t="str">
        <f t="shared" si="4"/>
        <v>-</v>
      </c>
      <c r="AF6" s="21" t="str">
        <f t="shared" si="4"/>
        <v>-</v>
      </c>
      <c r="AG6" s="21" t="str">
        <f t="shared" si="4"/>
        <v>-</v>
      </c>
      <c r="AH6" s="21">
        <f t="shared" si="4"/>
        <v>100.84</v>
      </c>
      <c r="AI6" s="20" t="str">
        <f>IF(AI7="","",IF(AI7="-","【-】","【"&amp;SUBSTITUTE(TEXT(AI7,"#,##0.00"),"-","△")&amp;"】"))</f>
        <v>【100.11】</v>
      </c>
      <c r="AJ6" s="21" t="str">
        <f>IF(AJ7="",NA(),AJ7)</f>
        <v>-</v>
      </c>
      <c r="AK6" s="21" t="str">
        <f t="shared" ref="AK6:AS6" si="5">IF(AK7="",NA(),AK7)</f>
        <v>-</v>
      </c>
      <c r="AL6" s="21" t="str">
        <f t="shared" si="5"/>
        <v>-</v>
      </c>
      <c r="AM6" s="21" t="str">
        <f t="shared" si="5"/>
        <v>-</v>
      </c>
      <c r="AN6" s="21">
        <f t="shared" si="5"/>
        <v>452.74</v>
      </c>
      <c r="AO6" s="21" t="str">
        <f t="shared" si="5"/>
        <v>-</v>
      </c>
      <c r="AP6" s="21" t="str">
        <f t="shared" si="5"/>
        <v>-</v>
      </c>
      <c r="AQ6" s="21" t="str">
        <f t="shared" si="5"/>
        <v>-</v>
      </c>
      <c r="AR6" s="21" t="str">
        <f t="shared" si="5"/>
        <v>-</v>
      </c>
      <c r="AS6" s="21">
        <f t="shared" si="5"/>
        <v>135.16999999999999</v>
      </c>
      <c r="AT6" s="20" t="str">
        <f>IF(AT7="","",IF(AT7="-","【-】","【"&amp;SUBSTITUTE(TEXT(AT7,"#,##0.00"),"-","△")&amp;"】"))</f>
        <v>【144.34】</v>
      </c>
      <c r="AU6" s="21" t="str">
        <f>IF(AU7="",NA(),AU7)</f>
        <v>-</v>
      </c>
      <c r="AV6" s="21" t="str">
        <f t="shared" ref="AV6:BD6" si="6">IF(AV7="",NA(),AV7)</f>
        <v>-</v>
      </c>
      <c r="AW6" s="21" t="str">
        <f t="shared" si="6"/>
        <v>-</v>
      </c>
      <c r="AX6" s="21" t="str">
        <f t="shared" si="6"/>
        <v>-</v>
      </c>
      <c r="AY6" s="21">
        <f t="shared" si="6"/>
        <v>92.84</v>
      </c>
      <c r="AZ6" s="21" t="str">
        <f t="shared" si="6"/>
        <v>-</v>
      </c>
      <c r="BA6" s="21" t="str">
        <f t="shared" si="6"/>
        <v>-</v>
      </c>
      <c r="BB6" s="21" t="str">
        <f t="shared" si="6"/>
        <v>-</v>
      </c>
      <c r="BC6" s="21" t="str">
        <f t="shared" si="6"/>
        <v>-</v>
      </c>
      <c r="BD6" s="21">
        <f t="shared" si="6"/>
        <v>113.41</v>
      </c>
      <c r="BE6" s="20" t="str">
        <f>IF(BE7="","",IF(BE7="-","【-】","【"&amp;SUBSTITUTE(TEXT(BE7,"#,##0.00"),"-","△")&amp;"】"))</f>
        <v>【114.26】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950.64</v>
      </c>
      <c r="BP6" s="20" t="str">
        <f>IF(BP7="","",IF(BP7="-","【-】","【"&amp;SUBSTITUTE(TEXT(BP7,"#,##0.00"),"-","△")&amp;"】"))</f>
        <v>【876.32】</v>
      </c>
      <c r="BQ6" s="21" t="str">
        <f>IF(BQ7="",NA(),BQ7)</f>
        <v>-</v>
      </c>
      <c r="BR6" s="21" t="str">
        <f t="shared" ref="BR6:BZ6" si="8">IF(BR7="",NA(),BR7)</f>
        <v>-</v>
      </c>
      <c r="BS6" s="21" t="str">
        <f t="shared" si="8"/>
        <v>-</v>
      </c>
      <c r="BT6" s="21" t="str">
        <f t="shared" si="8"/>
        <v>-</v>
      </c>
      <c r="BU6" s="21">
        <f t="shared" si="8"/>
        <v>16.32</v>
      </c>
      <c r="BV6" s="21" t="str">
        <f t="shared" si="8"/>
        <v>-</v>
      </c>
      <c r="BW6" s="21" t="str">
        <f t="shared" si="8"/>
        <v>-</v>
      </c>
      <c r="BX6" s="21" t="str">
        <f t="shared" si="8"/>
        <v>-</v>
      </c>
      <c r="BY6" s="21" t="str">
        <f t="shared" si="8"/>
        <v>-</v>
      </c>
      <c r="BZ6" s="21">
        <f t="shared" si="8"/>
        <v>38.549999999999997</v>
      </c>
      <c r="CA6" s="20" t="str">
        <f>IF(CA7="","",IF(CA7="-","【-】","【"&amp;SUBSTITUTE(TEXT(CA7,"#,##0.00"),"-","△")&amp;"】"))</f>
        <v>【39.48】</v>
      </c>
      <c r="CB6" s="21" t="str">
        <f>IF(CB7="",NA(),CB7)</f>
        <v>-</v>
      </c>
      <c r="CC6" s="21" t="str">
        <f t="shared" ref="CC6:CK6" si="9">IF(CC7="",NA(),CC7)</f>
        <v>-</v>
      </c>
      <c r="CD6" s="21" t="str">
        <f t="shared" si="9"/>
        <v>-</v>
      </c>
      <c r="CE6" s="21" t="str">
        <f t="shared" si="9"/>
        <v>-</v>
      </c>
      <c r="CF6" s="21">
        <f t="shared" si="9"/>
        <v>634.39</v>
      </c>
      <c r="CG6" s="21" t="str">
        <f t="shared" si="9"/>
        <v>-</v>
      </c>
      <c r="CH6" s="21" t="str">
        <f t="shared" si="9"/>
        <v>-</v>
      </c>
      <c r="CI6" s="21" t="str">
        <f t="shared" si="9"/>
        <v>-</v>
      </c>
      <c r="CJ6" s="21" t="str">
        <f t="shared" si="9"/>
        <v>-</v>
      </c>
      <c r="CK6" s="21">
        <f t="shared" si="9"/>
        <v>391.34</v>
      </c>
      <c r="CL6" s="20" t="str">
        <f>IF(CL7="","",IF(CL7="-","【-】","【"&amp;SUBSTITUTE(TEXT(CL7,"#,##0.00"),"-","△")&amp;"】"))</f>
        <v>【390.09】</v>
      </c>
      <c r="CM6" s="21" t="str">
        <f>IF(CM7="",NA(),CM7)</f>
        <v>-</v>
      </c>
      <c r="CN6" s="21" t="str">
        <f t="shared" ref="CN6:CV6" si="10">IF(CN7="",NA(),CN7)</f>
        <v>-</v>
      </c>
      <c r="CO6" s="21" t="str">
        <f t="shared" si="10"/>
        <v>-</v>
      </c>
      <c r="CP6" s="21" t="str">
        <f t="shared" si="10"/>
        <v>-</v>
      </c>
      <c r="CQ6" s="21">
        <f t="shared" si="10"/>
        <v>80</v>
      </c>
      <c r="CR6" s="21" t="str">
        <f t="shared" si="10"/>
        <v>-</v>
      </c>
      <c r="CS6" s="21" t="str">
        <f t="shared" si="10"/>
        <v>-</v>
      </c>
      <c r="CT6" s="21" t="str">
        <f t="shared" si="10"/>
        <v>-</v>
      </c>
      <c r="CU6" s="21" t="str">
        <f t="shared" si="10"/>
        <v>-</v>
      </c>
      <c r="CV6" s="21">
        <f t="shared" si="10"/>
        <v>44.52</v>
      </c>
      <c r="CW6" s="20" t="str">
        <f>IF(CW7="","",IF(CW7="-","【-】","【"&amp;SUBSTITUTE(TEXT(CW7,"#,##0.00"),"-","△")&amp;"】"))</f>
        <v>【45.56】</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82.9</v>
      </c>
      <c r="DH6" s="20" t="str">
        <f>IF(DH7="","",IF(DH7="-","【-】","【"&amp;SUBSTITUTE(TEXT(DH7,"#,##0.00"),"-","△")&amp;"】"))</f>
        <v>【82.62】</v>
      </c>
      <c r="DI6" s="21" t="str">
        <f>IF(DI7="",NA(),DI7)</f>
        <v>-</v>
      </c>
      <c r="DJ6" s="21" t="str">
        <f t="shared" ref="DJ6:DR6" si="12">IF(DJ7="",NA(),DJ7)</f>
        <v>-</v>
      </c>
      <c r="DK6" s="21" t="str">
        <f t="shared" si="12"/>
        <v>-</v>
      </c>
      <c r="DL6" s="21" t="str">
        <f t="shared" si="12"/>
        <v>-</v>
      </c>
      <c r="DM6" s="21">
        <f t="shared" si="12"/>
        <v>5.34</v>
      </c>
      <c r="DN6" s="21" t="str">
        <f t="shared" si="12"/>
        <v>-</v>
      </c>
      <c r="DO6" s="21" t="str">
        <f t="shared" si="12"/>
        <v>-</v>
      </c>
      <c r="DP6" s="21" t="str">
        <f t="shared" si="12"/>
        <v>-</v>
      </c>
      <c r="DQ6" s="21" t="str">
        <f t="shared" si="12"/>
        <v>-</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44440</v>
      </c>
      <c r="D7" s="23">
        <v>46</v>
      </c>
      <c r="E7" s="23">
        <v>18</v>
      </c>
      <c r="F7" s="23">
        <v>1</v>
      </c>
      <c r="G7" s="23">
        <v>0</v>
      </c>
      <c r="H7" s="23" t="s">
        <v>95</v>
      </c>
      <c r="I7" s="23" t="s">
        <v>96</v>
      </c>
      <c r="J7" s="23" t="s">
        <v>97</v>
      </c>
      <c r="K7" s="23" t="s">
        <v>98</v>
      </c>
      <c r="L7" s="23" t="s">
        <v>99</v>
      </c>
      <c r="M7" s="23" t="s">
        <v>100</v>
      </c>
      <c r="N7" s="24" t="s">
        <v>101</v>
      </c>
      <c r="O7" s="24">
        <v>4.13</v>
      </c>
      <c r="P7" s="24">
        <v>10.08</v>
      </c>
      <c r="Q7" s="24">
        <v>100</v>
      </c>
      <c r="R7" s="24">
        <v>2855</v>
      </c>
      <c r="S7" s="24">
        <v>6103</v>
      </c>
      <c r="T7" s="24">
        <v>109.28</v>
      </c>
      <c r="U7" s="24">
        <v>55.85</v>
      </c>
      <c r="V7" s="24">
        <v>611</v>
      </c>
      <c r="W7" s="24">
        <v>0.19</v>
      </c>
      <c r="X7" s="24">
        <v>3215.79</v>
      </c>
      <c r="Y7" s="24" t="s">
        <v>101</v>
      </c>
      <c r="Z7" s="24" t="s">
        <v>101</v>
      </c>
      <c r="AA7" s="24" t="s">
        <v>101</v>
      </c>
      <c r="AB7" s="24" t="s">
        <v>101</v>
      </c>
      <c r="AC7" s="24">
        <v>35.82</v>
      </c>
      <c r="AD7" s="24" t="s">
        <v>101</v>
      </c>
      <c r="AE7" s="24" t="s">
        <v>101</v>
      </c>
      <c r="AF7" s="24" t="s">
        <v>101</v>
      </c>
      <c r="AG7" s="24" t="s">
        <v>101</v>
      </c>
      <c r="AH7" s="24">
        <v>100.84</v>
      </c>
      <c r="AI7" s="24">
        <v>100.11</v>
      </c>
      <c r="AJ7" s="24" t="s">
        <v>101</v>
      </c>
      <c r="AK7" s="24" t="s">
        <v>101</v>
      </c>
      <c r="AL7" s="24" t="s">
        <v>101</v>
      </c>
      <c r="AM7" s="24" t="s">
        <v>101</v>
      </c>
      <c r="AN7" s="24">
        <v>452.74</v>
      </c>
      <c r="AO7" s="24" t="s">
        <v>101</v>
      </c>
      <c r="AP7" s="24" t="s">
        <v>101</v>
      </c>
      <c r="AQ7" s="24" t="s">
        <v>101</v>
      </c>
      <c r="AR7" s="24" t="s">
        <v>101</v>
      </c>
      <c r="AS7" s="24">
        <v>135.16999999999999</v>
      </c>
      <c r="AT7" s="24">
        <v>144.34</v>
      </c>
      <c r="AU7" s="24" t="s">
        <v>101</v>
      </c>
      <c r="AV7" s="24" t="s">
        <v>101</v>
      </c>
      <c r="AW7" s="24" t="s">
        <v>101</v>
      </c>
      <c r="AX7" s="24" t="s">
        <v>101</v>
      </c>
      <c r="AY7" s="24">
        <v>92.84</v>
      </c>
      <c r="AZ7" s="24" t="s">
        <v>101</v>
      </c>
      <c r="BA7" s="24" t="s">
        <v>101</v>
      </c>
      <c r="BB7" s="24" t="s">
        <v>101</v>
      </c>
      <c r="BC7" s="24" t="s">
        <v>101</v>
      </c>
      <c r="BD7" s="24">
        <v>113.41</v>
      </c>
      <c r="BE7" s="24">
        <v>114.26</v>
      </c>
      <c r="BF7" s="24" t="s">
        <v>101</v>
      </c>
      <c r="BG7" s="24" t="s">
        <v>101</v>
      </c>
      <c r="BH7" s="24" t="s">
        <v>101</v>
      </c>
      <c r="BI7" s="24" t="s">
        <v>101</v>
      </c>
      <c r="BJ7" s="24">
        <v>0</v>
      </c>
      <c r="BK7" s="24" t="s">
        <v>101</v>
      </c>
      <c r="BL7" s="24" t="s">
        <v>101</v>
      </c>
      <c r="BM7" s="24" t="s">
        <v>101</v>
      </c>
      <c r="BN7" s="24" t="s">
        <v>101</v>
      </c>
      <c r="BO7" s="24">
        <v>950.64</v>
      </c>
      <c r="BP7" s="24">
        <v>876.32</v>
      </c>
      <c r="BQ7" s="24" t="s">
        <v>101</v>
      </c>
      <c r="BR7" s="24" t="s">
        <v>101</v>
      </c>
      <c r="BS7" s="24" t="s">
        <v>101</v>
      </c>
      <c r="BT7" s="24" t="s">
        <v>101</v>
      </c>
      <c r="BU7" s="24">
        <v>16.32</v>
      </c>
      <c r="BV7" s="24" t="s">
        <v>101</v>
      </c>
      <c r="BW7" s="24" t="s">
        <v>101</v>
      </c>
      <c r="BX7" s="24" t="s">
        <v>101</v>
      </c>
      <c r="BY7" s="24" t="s">
        <v>101</v>
      </c>
      <c r="BZ7" s="24">
        <v>38.549999999999997</v>
      </c>
      <c r="CA7" s="24">
        <v>39.479999999999997</v>
      </c>
      <c r="CB7" s="24" t="s">
        <v>101</v>
      </c>
      <c r="CC7" s="24" t="s">
        <v>101</v>
      </c>
      <c r="CD7" s="24" t="s">
        <v>101</v>
      </c>
      <c r="CE7" s="24" t="s">
        <v>101</v>
      </c>
      <c r="CF7" s="24">
        <v>634.39</v>
      </c>
      <c r="CG7" s="24" t="s">
        <v>101</v>
      </c>
      <c r="CH7" s="24" t="s">
        <v>101</v>
      </c>
      <c r="CI7" s="24" t="s">
        <v>101</v>
      </c>
      <c r="CJ7" s="24" t="s">
        <v>101</v>
      </c>
      <c r="CK7" s="24">
        <v>391.34</v>
      </c>
      <c r="CL7" s="24">
        <v>390.09</v>
      </c>
      <c r="CM7" s="24" t="s">
        <v>101</v>
      </c>
      <c r="CN7" s="24" t="s">
        <v>101</v>
      </c>
      <c r="CO7" s="24" t="s">
        <v>101</v>
      </c>
      <c r="CP7" s="24" t="s">
        <v>101</v>
      </c>
      <c r="CQ7" s="24">
        <v>80</v>
      </c>
      <c r="CR7" s="24" t="s">
        <v>101</v>
      </c>
      <c r="CS7" s="24" t="s">
        <v>101</v>
      </c>
      <c r="CT7" s="24" t="s">
        <v>101</v>
      </c>
      <c r="CU7" s="24" t="s">
        <v>101</v>
      </c>
      <c r="CV7" s="24">
        <v>44.52</v>
      </c>
      <c r="CW7" s="24">
        <v>45.56</v>
      </c>
      <c r="CX7" s="24" t="s">
        <v>101</v>
      </c>
      <c r="CY7" s="24" t="s">
        <v>101</v>
      </c>
      <c r="CZ7" s="24" t="s">
        <v>101</v>
      </c>
      <c r="DA7" s="24" t="s">
        <v>101</v>
      </c>
      <c r="DB7" s="24">
        <v>100</v>
      </c>
      <c r="DC7" s="24" t="s">
        <v>101</v>
      </c>
      <c r="DD7" s="24" t="s">
        <v>101</v>
      </c>
      <c r="DE7" s="24" t="s">
        <v>101</v>
      </c>
      <c r="DF7" s="24" t="s">
        <v>101</v>
      </c>
      <c r="DG7" s="24">
        <v>82.9</v>
      </c>
      <c r="DH7" s="24">
        <v>82.62</v>
      </c>
      <c r="DI7" s="24" t="s">
        <v>101</v>
      </c>
      <c r="DJ7" s="24" t="s">
        <v>101</v>
      </c>
      <c r="DK7" s="24" t="s">
        <v>101</v>
      </c>
      <c r="DL7" s="24" t="s">
        <v>101</v>
      </c>
      <c r="DM7" s="24">
        <v>5.34</v>
      </c>
      <c r="DN7" s="24" t="s">
        <v>101</v>
      </c>
      <c r="DO7" s="24" t="s">
        <v>101</v>
      </c>
      <c r="DP7" s="24" t="s">
        <v>101</v>
      </c>
      <c r="DQ7" s="24" t="s">
        <v>101</v>
      </c>
      <c r="DR7" s="24">
        <v>39.79</v>
      </c>
      <c r="DS7" s="24">
        <v>39.299999999999997</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2026-01-19T00:33:16Z</cp:lastPrinted>
  <dcterms:created xsi:type="dcterms:W3CDTF">2025-12-23T06:32:46Z</dcterms:created>
  <dcterms:modified xsi:type="dcterms:W3CDTF">2026-01-20T00:42:38Z</dcterms:modified>
  <cp:category/>
</cp:coreProperties>
</file>