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45485\Desktop\HP版\"/>
    </mc:Choice>
  </mc:AlternateContent>
  <xr:revisionPtr revIDLastSave="0" documentId="13_ncr:1_{C5E2D2A8-3858-48F0-831D-B4756ED1425A}" xr6:coauthVersionLast="36" xr6:coauthVersionMax="36" xr10:uidLastSave="{00000000-0000-0000-0000-000000000000}"/>
  <workbookProtection workbookAlgorithmName="SHA-512" workbookHashValue="eOyutszUorSxbdoKdy7JKh4Ez4skRV81zYl0PPiJCMmID09PDXJy+odvXZAWARRu4CtmZY1CLCiTwomWtdwx2g==" workbookSaltValue="R2rT2dA/lyMZIBqxQhlmrw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<sst xmlns="http://schemas.openxmlformats.org/spreadsheetml/2006/main" count="228" uniqueCount="114">
  <si>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</si>
  <si>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</si>
  <si>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</si>
  <si>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</si>
  <si>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</si>
  <si>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</si>
  <si>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</si>
  <si>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</si>
  <si>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</si>
  <si>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</si>
  <si>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</si>
  <si>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</si>
  <si>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</si>
  <si>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</si>
  <si>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</si>
  <si>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</si>
  <si>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</si>
  <si>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</si>
  <si>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</si>
  <si>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</si>
  <si>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</si>
  <si>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</si>
  <si>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</si>
  <si>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</si>
  <si>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</si>
  <si>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</si>
  <si>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</si>
  <si>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</si>
  <si>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</si>
  <si>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</si>
  <si>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</si>
  <si>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</si>
  <si>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</si>
  <si>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</si>
  <si>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</si>
  <si>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</si>
  <si>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</si>
  <si>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</si>
  <si>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</si>
  <si>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</si>
  <si>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</si>
  <si>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</si>
  <si>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</si>
  <si>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</si>
  <si>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</si>
  <si>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</si>
  <si>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</si>
  <si>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</si>
  <si>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</si>
  <si>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</si>
  <si>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</si>
  <si>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</si>
  <si>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</si>
  <si>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</si>
  <si>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</si>
  <si>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</si>
  <si>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</si>
  <si>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</si>
  <si>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</si>
  <si>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</si>
  <si>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</si>
  <si>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</si>
  <si>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</si>
  <si>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</si>
  <si>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</si>
  <si>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</si>
  <si>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</si>
  <si>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</si>
  <si>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</si>
  <si>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</si>
  <si>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</si>
  <si>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</si>
  <si>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</si>
  <si>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</si>
  <si>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</si>
  <si>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</si>
  <si>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</si>
  <si>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</si>
  <si>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</si>
  <si>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</si>
  <si>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</si>
  <si>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</si>
  <si>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</si>
  <si>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</si>
  <si>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</si>
  <si>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</si>
  <si>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</si>
  <si>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</si>
  <si>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</si>
  <si>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</si>
  <si>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</si>
  <si>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</si>
  <si>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</si>
  <si>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色麻町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</si>
  <si>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</si>
  <si>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</si>
  <si>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</si>
  <si>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</si>
  <si>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</si>
  <si>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</si>
  <si>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</si>
  <si>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</si>
  <si>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</si>
  <si>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</si>
  <si>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</si>
  <si>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</si>
  <si>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</si>
  <si>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</si>
  <si>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</si>
  <si>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</si>
  <si>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</si>
  <si>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常収支比率は100％を上回っており、累積欠損金が発生していないことから、事業運営は比較的安定している。しかしながら、近年人口減少に伴い給水収益も減少傾向にあるため、経費削減を行いながらも、料金の改正を視野に入れながら事業を進めていく必要がある。</t>
    <phoneticPr fontId="4"/>
  </si>
  <si>
    <t>管路経年化率の状況については全国平均・類似団体共に平均を大きく上回っている。
国の交付金を活用しながら、計画的に配管替えを進めていく。</t>
    <rPh sb="56" eb="58">
      <t>ハイカン</t>
    </rPh>
    <rPh sb="58" eb="59">
      <t>ガ</t>
    </rPh>
    <rPh sb="61" eb="62">
      <t>スス</t>
    </rPh>
    <phoneticPr fontId="4"/>
  </si>
  <si>
    <t>本町では管路の老朽化による漏水が著しく、有収率が全国平均・類似団体共に平均を大きく下回っており、その改善が喫緊の課題となっている。令和４年度において、衛星を活用した漏水調査を実施し、給水区域毎に漏水が疑われる箇所の絞り込みを行った。この結果を踏まえ、優先度・重要度の高い路線を中心に既存施設の更新及び維持補修に努め、有収率の向上を目指していく。</t>
    <rPh sb="65" eb="67">
      <t>レイワ</t>
    </rPh>
    <rPh sb="68" eb="70">
      <t>ネンド</t>
    </rPh>
    <rPh sb="75" eb="77">
      <t>エイセイ</t>
    </rPh>
    <rPh sb="78" eb="80">
      <t>カツヨウ</t>
    </rPh>
    <rPh sb="82" eb="84">
      <t>ロウスイ</t>
    </rPh>
    <rPh sb="84" eb="86">
      <t>チョウサ</t>
    </rPh>
    <rPh sb="87" eb="89">
      <t>ジッシ</t>
    </rPh>
    <rPh sb="91" eb="93">
      <t>キュウスイ</t>
    </rPh>
    <rPh sb="93" eb="95">
      <t>クイキ</t>
    </rPh>
    <rPh sb="95" eb="96">
      <t>ゴト</t>
    </rPh>
    <rPh sb="97" eb="99">
      <t>ロウスイ</t>
    </rPh>
    <rPh sb="100" eb="101">
      <t>ウタガ</t>
    </rPh>
    <rPh sb="104" eb="106">
      <t>カショ</t>
    </rPh>
    <rPh sb="107" eb="108">
      <t>シボ</t>
    </rPh>
    <rPh sb="109" eb="110">
      <t>コ</t>
    </rPh>
    <rPh sb="112" eb="113">
      <t>オコナ</t>
    </rPh>
    <rPh sb="118" eb="120">
      <t>ケッカ</t>
    </rPh>
    <rPh sb="121" eb="122">
      <t>フ</t>
    </rPh>
    <rPh sb="125" eb="128">
      <t>ユウセンド</t>
    </rPh>
    <rPh sb="129" eb="132">
      <t>ジュウヨウド</t>
    </rPh>
    <rPh sb="133" eb="134">
      <t>タカ</t>
    </rPh>
    <rPh sb="135" eb="137">
      <t>ロセン</t>
    </rPh>
    <rPh sb="138" eb="140">
      <t>チュウシン</t>
    </rPh>
    <rPh sb="148" eb="149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</si>
</sst>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1.26</c:v>
                </c:pt>
                <c:pt idx="2">
                  <c:v>2.0299999999999998</c:v>
                </c:pt>
                <c:pt idx="3">
                  <c:v>2.19</c:v>
                </c:pt>
                <c:pt idx="4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0-49A4-ADC9-6744A8E4D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0-49A4-ADC9-6744A8E4D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86.33</c:v>
                </c:pt>
                <c:pt idx="1">
                  <c:v>83.64</c:v>
                </c:pt>
                <c:pt idx="2">
                  <c:v>82.92</c:v>
                </c:pt>
                <c:pt idx="3">
                  <c:v>83.38</c:v>
                </c:pt>
                <c:pt idx="4">
                  <c:v>81.260000000000005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2-44E9-8546-B2BB4ADE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2-44E9-8546-B2BB4ADE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61.09</c:v>
                </c:pt>
                <c:pt idx="1">
                  <c:v>62.2</c:v>
                </c:pt>
                <c:pt idx="2">
                  <c:v>61.81</c:v>
                </c:pt>
                <c:pt idx="3">
                  <c:v>62.68</c:v>
                </c:pt>
                <c:pt idx="4">
                  <c:v>63.36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3-4BC8-AFA8-EE02E949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3-4BC8-AFA8-EE02E949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110.47</c:v>
                </c:pt>
                <c:pt idx="1">
                  <c:v>102.95</c:v>
                </c:pt>
                <c:pt idx="2">
                  <c:v>103.64</c:v>
                </c:pt>
                <c:pt idx="3">
                  <c:v>118.29</c:v>
                </c:pt>
                <c:pt idx="4">
                  <c:v>114.36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C-4BCB-8F40-1B3C6F882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C-4BCB-8F40-1B3C6F882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51.91</c:v>
                </c:pt>
                <c:pt idx="1">
                  <c:v>50.29</c:v>
                </c:pt>
                <c:pt idx="2">
                  <c:v>49.28</c:v>
                </c:pt>
                <c:pt idx="3">
                  <c:v>48.95</c:v>
                </c:pt>
                <c:pt idx="4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F-41D9-8933-A75CB19D6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F-41D9-8933-A75CB19D6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60.79</c:v>
                </c:pt>
                <c:pt idx="1">
                  <c:v>60.54</c:v>
                </c:pt>
                <c:pt idx="2">
                  <c:v>56.81</c:v>
                </c:pt>
                <c:pt idx="3">
                  <c:v>53.28</c:v>
                </c:pt>
                <c:pt idx="4">
                  <c:v>52.16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8-4161-ADD0-F240573D2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8-4161-ADD0-F240573D2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C-4E62-AEB3-A7A7A640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C-4E62-AEB3-A7A7A640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248.01</c:v>
                </c:pt>
                <c:pt idx="1">
                  <c:v>193.06</c:v>
                </c:pt>
                <c:pt idx="2">
                  <c:v>214.25</c:v>
                </c:pt>
                <c:pt idx="3">
                  <c:v>209.25</c:v>
                </c:pt>
                <c:pt idx="4">
                  <c:v>302.13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3-436F-8F28-DC8EF31AF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3-436F-8F28-DC8EF31AF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176.3</c:v>
                </c:pt>
                <c:pt idx="1">
                  <c:v>246.73</c:v>
                </c:pt>
                <c:pt idx="2">
                  <c:v>263.20999999999998</c:v>
                </c:pt>
                <c:pt idx="3">
                  <c:v>307.41000000000003</c:v>
                </c:pt>
                <c:pt idx="4">
                  <c:v>351.32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3-4FED-AA2A-3C6BBBD4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3-4FED-AA2A-3C6BBBD4B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103.43</c:v>
                </c:pt>
                <c:pt idx="1">
                  <c:v>101.63</c:v>
                </c:pt>
                <c:pt idx="2">
                  <c:v>100.47</c:v>
                </c:pt>
                <c:pt idx="3">
                  <c:v>124.06</c:v>
                </c:pt>
                <c:pt idx="4">
                  <c:v>116.5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C-4782-9D70-BF723282C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C-4782-9D70-BF723282C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195.45</c:v>
                </c:pt>
                <c:pt idx="1">
                  <c:v>199.04</c:v>
                </c:pt>
                <c:pt idx="2">
                  <c:v>201.53</c:v>
                </c:pt>
                <c:pt idx="3">
                  <c:v>162.69999999999999</c:v>
                </c:pt>
                <c:pt idx="4">
                  <c:v>173.94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B-4837-8FC0-ED03BEF7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B-4837-8FC0-ED03BEF7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9" zoomScaleNormal="100" workbookViewId="0">
      <selection activeCell="AG10" sqref="AG1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宮城県　色麻町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A8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6523</v>
      </c>
      <c r="AM8" s="45"/>
      <c r="AN8" s="45"/>
      <c r="AO8" s="45"/>
      <c r="AP8" s="45"/>
      <c r="AQ8" s="45"/>
      <c r="AR8" s="45"/>
      <c r="AS8" s="45"/>
      <c r="AT8" s="46">
        <f>データ!$S$6</f>
        <v>109.28</v>
      </c>
      <c r="AU8" s="47"/>
      <c r="AV8" s="47"/>
      <c r="AW8" s="47"/>
      <c r="AX8" s="47"/>
      <c r="AY8" s="47"/>
      <c r="AZ8" s="47"/>
      <c r="BA8" s="47"/>
      <c r="BB8" s="48">
        <f>データ!$T$6</f>
        <v>59.69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78.03</v>
      </c>
      <c r="J10" s="47"/>
      <c r="K10" s="47"/>
      <c r="L10" s="47"/>
      <c r="M10" s="47"/>
      <c r="N10" s="47"/>
      <c r="O10" s="81"/>
      <c r="P10" s="48">
        <f>データ!$P$6</f>
        <v>99.15</v>
      </c>
      <c r="Q10" s="48"/>
      <c r="R10" s="48"/>
      <c r="S10" s="48"/>
      <c r="T10" s="48"/>
      <c r="U10" s="48"/>
      <c r="V10" s="48"/>
      <c r="W10" s="45">
        <f>データ!$Q$6</f>
        <v>4180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6430</v>
      </c>
      <c r="AM10" s="45"/>
      <c r="AN10" s="45"/>
      <c r="AO10" s="45"/>
      <c r="AP10" s="45"/>
      <c r="AQ10" s="45"/>
      <c r="AR10" s="45"/>
      <c r="AS10" s="45"/>
      <c r="AT10" s="46">
        <f>データ!$V$6</f>
        <v>43.9</v>
      </c>
      <c r="AU10" s="47"/>
      <c r="AV10" s="47"/>
      <c r="AW10" s="47"/>
      <c r="AX10" s="47"/>
      <c r="AY10" s="47"/>
      <c r="AZ10" s="47"/>
      <c r="BA10" s="47"/>
      <c r="BB10" s="48">
        <f>データ!$W$6</f>
        <v>146.47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lndR+BWVhS6tP64tlX7gnejiU/dsHSElYjg/DcsBj9S8nSGFfPdwnSDscnbRIGNl4kFVjdSsATRu48BAByRJoQ==" saltValue="jX+EmZ0ocl+rwQ/htSKXz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44440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宮城県　色麻町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78.03</v>
      </c>
      <c r="P6" s="21">
        <f t="shared" si="3"/>
        <v>99.15</v>
      </c>
      <c r="Q6" s="21">
        <f t="shared" si="3"/>
        <v>4180</v>
      </c>
      <c r="R6" s="21">
        <f t="shared" si="3"/>
        <v>6523</v>
      </c>
      <c r="S6" s="21">
        <f t="shared" si="3"/>
        <v>109.28</v>
      </c>
      <c r="T6" s="21">
        <f t="shared" si="3"/>
        <v>59.69</v>
      </c>
      <c r="U6" s="21">
        <f t="shared" si="3"/>
        <v>6430</v>
      </c>
      <c r="V6" s="21">
        <f t="shared" si="3"/>
        <v>43.9</v>
      </c>
      <c r="W6" s="21">
        <f t="shared" si="3"/>
        <v>146.47</v>
      </c>
      <c r="X6" s="22">
        <f>IF(X7="",NA(),X7)</f>
        <v>110.47</v>
      </c>
      <c r="Y6" s="22">
        <f t="shared" ref="Y6:AG6" si="4">IF(Y7="",NA(),Y7)</f>
        <v>102.95</v>
      </c>
      <c r="Z6" s="22">
        <f t="shared" si="4"/>
        <v>103.64</v>
      </c>
      <c r="AA6" s="22">
        <f t="shared" si="4"/>
        <v>118.29</v>
      </c>
      <c r="AB6" s="22">
        <f t="shared" si="4"/>
        <v>114.36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248.01</v>
      </c>
      <c r="AU6" s="22">
        <f t="shared" ref="AU6:BC6" si="6">IF(AU7="",NA(),AU7)</f>
        <v>193.06</v>
      </c>
      <c r="AV6" s="22">
        <f t="shared" si="6"/>
        <v>214.25</v>
      </c>
      <c r="AW6" s="22">
        <f t="shared" si="6"/>
        <v>209.25</v>
      </c>
      <c r="AX6" s="22">
        <f t="shared" si="6"/>
        <v>302.13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176.3</v>
      </c>
      <c r="BF6" s="22">
        <f t="shared" ref="BF6:BN6" si="7">IF(BF7="",NA(),BF7)</f>
        <v>246.73</v>
      </c>
      <c r="BG6" s="22">
        <f t="shared" si="7"/>
        <v>263.20999999999998</v>
      </c>
      <c r="BH6" s="22">
        <f t="shared" si="7"/>
        <v>307.41000000000003</v>
      </c>
      <c r="BI6" s="22">
        <f t="shared" si="7"/>
        <v>351.32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103.43</v>
      </c>
      <c r="BQ6" s="22">
        <f t="shared" ref="BQ6:BY6" si="8">IF(BQ7="",NA(),BQ7)</f>
        <v>101.63</v>
      </c>
      <c r="BR6" s="22">
        <f t="shared" si="8"/>
        <v>100.47</v>
      </c>
      <c r="BS6" s="22">
        <f t="shared" si="8"/>
        <v>124.06</v>
      </c>
      <c r="BT6" s="22">
        <f t="shared" si="8"/>
        <v>116.5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195.45</v>
      </c>
      <c r="CB6" s="22">
        <f t="shared" ref="CB6:CJ6" si="9">IF(CB7="",NA(),CB7)</f>
        <v>199.04</v>
      </c>
      <c r="CC6" s="22">
        <f t="shared" si="9"/>
        <v>201.53</v>
      </c>
      <c r="CD6" s="22">
        <f t="shared" si="9"/>
        <v>162.69999999999999</v>
      </c>
      <c r="CE6" s="22">
        <f t="shared" si="9"/>
        <v>173.94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86.33</v>
      </c>
      <c r="CM6" s="22">
        <f t="shared" ref="CM6:CU6" si="10">IF(CM7="",NA(),CM7)</f>
        <v>83.64</v>
      </c>
      <c r="CN6" s="22">
        <f t="shared" si="10"/>
        <v>82.92</v>
      </c>
      <c r="CO6" s="22">
        <f t="shared" si="10"/>
        <v>83.38</v>
      </c>
      <c r="CP6" s="22">
        <f t="shared" si="10"/>
        <v>81.260000000000005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61.09</v>
      </c>
      <c r="CX6" s="22">
        <f t="shared" ref="CX6:DF6" si="11">IF(CX7="",NA(),CX7)</f>
        <v>62.2</v>
      </c>
      <c r="CY6" s="22">
        <f t="shared" si="11"/>
        <v>61.81</v>
      </c>
      <c r="CZ6" s="22">
        <f t="shared" si="11"/>
        <v>62.68</v>
      </c>
      <c r="DA6" s="22">
        <f t="shared" si="11"/>
        <v>63.36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51.91</v>
      </c>
      <c r="DI6" s="22">
        <f t="shared" ref="DI6:DQ6" si="12">IF(DI7="",NA(),DI7)</f>
        <v>50.29</v>
      </c>
      <c r="DJ6" s="22">
        <f t="shared" si="12"/>
        <v>49.28</v>
      </c>
      <c r="DK6" s="22">
        <f t="shared" si="12"/>
        <v>48.95</v>
      </c>
      <c r="DL6" s="22">
        <f t="shared" si="12"/>
        <v>48.8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2">
        <f>IF(DS7="",NA(),DS7)</f>
        <v>60.79</v>
      </c>
      <c r="DT6" s="22">
        <f t="shared" ref="DT6:EB6" si="13">IF(DT7="",NA(),DT7)</f>
        <v>60.54</v>
      </c>
      <c r="DU6" s="22">
        <f t="shared" si="13"/>
        <v>56.81</v>
      </c>
      <c r="DV6" s="22">
        <f t="shared" si="13"/>
        <v>53.28</v>
      </c>
      <c r="DW6" s="22">
        <f t="shared" si="13"/>
        <v>52.16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2">
        <f>IF(ED7="",NA(),ED7)</f>
        <v>0.25</v>
      </c>
      <c r="EE6" s="22">
        <f t="shared" ref="EE6:EM6" si="14">IF(EE7="",NA(),EE7)</f>
        <v>1.26</v>
      </c>
      <c r="EF6" s="22">
        <f t="shared" si="14"/>
        <v>2.0299999999999998</v>
      </c>
      <c r="EG6" s="22">
        <f t="shared" si="14"/>
        <v>2.19</v>
      </c>
      <c r="EH6" s="22">
        <f t="shared" si="14"/>
        <v>1.05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44440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78.03</v>
      </c>
      <c r="P7" s="25">
        <v>99.15</v>
      </c>
      <c r="Q7" s="25">
        <v>4180</v>
      </c>
      <c r="R7" s="25">
        <v>6523</v>
      </c>
      <c r="S7" s="25">
        <v>109.28</v>
      </c>
      <c r="T7" s="25">
        <v>59.69</v>
      </c>
      <c r="U7" s="25">
        <v>6430</v>
      </c>
      <c r="V7" s="25">
        <v>43.9</v>
      </c>
      <c r="W7" s="25">
        <v>146.47</v>
      </c>
      <c r="X7" s="25">
        <v>110.47</v>
      </c>
      <c r="Y7" s="25">
        <v>102.95</v>
      </c>
      <c r="Z7" s="25">
        <v>103.64</v>
      </c>
      <c r="AA7" s="25">
        <v>118.29</v>
      </c>
      <c r="AB7" s="25">
        <v>114.36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248.01</v>
      </c>
      <c r="AU7" s="25">
        <v>193.06</v>
      </c>
      <c r="AV7" s="25">
        <v>214.25</v>
      </c>
      <c r="AW7" s="25">
        <v>209.25</v>
      </c>
      <c r="AX7" s="25">
        <v>302.13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176.3</v>
      </c>
      <c r="BF7" s="25">
        <v>246.73</v>
      </c>
      <c r="BG7" s="25">
        <v>263.20999999999998</v>
      </c>
      <c r="BH7" s="25">
        <v>307.41000000000003</v>
      </c>
      <c r="BI7" s="25">
        <v>351.32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103.43</v>
      </c>
      <c r="BQ7" s="25">
        <v>101.63</v>
      </c>
      <c r="BR7" s="25">
        <v>100.47</v>
      </c>
      <c r="BS7" s="25">
        <v>124.06</v>
      </c>
      <c r="BT7" s="25">
        <v>116.5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195.45</v>
      </c>
      <c r="CB7" s="25">
        <v>199.04</v>
      </c>
      <c r="CC7" s="25">
        <v>201.53</v>
      </c>
      <c r="CD7" s="25">
        <v>162.69999999999999</v>
      </c>
      <c r="CE7" s="25">
        <v>173.94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86.33</v>
      </c>
      <c r="CM7" s="25">
        <v>83.64</v>
      </c>
      <c r="CN7" s="25">
        <v>82.92</v>
      </c>
      <c r="CO7" s="25">
        <v>83.38</v>
      </c>
      <c r="CP7" s="25">
        <v>81.260000000000005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61.09</v>
      </c>
      <c r="CX7" s="25">
        <v>62.2</v>
      </c>
      <c r="CY7" s="25">
        <v>61.81</v>
      </c>
      <c r="CZ7" s="25">
        <v>62.68</v>
      </c>
      <c r="DA7" s="25">
        <v>63.36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51.91</v>
      </c>
      <c r="DI7" s="25">
        <v>50.29</v>
      </c>
      <c r="DJ7" s="25">
        <v>49.28</v>
      </c>
      <c r="DK7" s="25">
        <v>48.95</v>
      </c>
      <c r="DL7" s="25">
        <v>48.8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60.79</v>
      </c>
      <c r="DT7" s="25">
        <v>60.54</v>
      </c>
      <c r="DU7" s="25">
        <v>56.81</v>
      </c>
      <c r="DV7" s="25">
        <v>53.28</v>
      </c>
      <c r="DW7" s="25">
        <v>52.16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0.25</v>
      </c>
      <c r="EE7" s="25">
        <v>1.26</v>
      </c>
      <c r="EF7" s="25">
        <v>2.0299999999999998</v>
      </c>
      <c r="EG7" s="25">
        <v>2.19</v>
      </c>
      <c r="EH7" s="25">
        <v>1.05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永井 貴士</cp:lastModifiedBy>
  <cp:lastPrinted>2023-02-27T07:03:10Z</cp:lastPrinted>
  <dcterms:created xsi:type="dcterms:W3CDTF">2022-12-01T00:53:14Z</dcterms:created>
  <dcterms:modified xsi:type="dcterms:W3CDTF">2023-02-27T08:30:26Z</dcterms:modified>
  <cp:category/>
</cp:coreProperties>
</file>