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S:\総合振興課\財政係\●未処理●\佐々木担当\（9.16〆切）財政状況資料集\02_色麻町→県市町村課\"/>
    </mc:Choice>
  </mc:AlternateContent>
  <xr:revisionPtr revIDLastSave="0" documentId="13_ncr:1_{C19E79F7-F4F6-4E99-AB2D-93575C9A7633}" xr6:coauthVersionLast="36" xr6:coauthVersionMax="36" xr10:uidLastSave="{00000000-0000-0000-0000-000000000000}"/>
  <bookViews>
    <workbookView xWindow="0" yWindow="0" windowWidth="20490" windowHeight="6975"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 r="BW34" i="10" l="1"/>
  <c r="BW35" i="10" l="1"/>
  <c r="BW36" i="10" s="1"/>
  <c r="BW37" i="10" s="1"/>
  <c r="BW38" i="10" s="1"/>
  <c r="BW39" i="10" s="1"/>
  <c r="BW40" i="10" s="1"/>
  <c r="BW41" i="10" s="1"/>
  <c r="BW42" i="10" s="1"/>
  <c r="BW43" i="10" s="1"/>
  <c r="CO34" i="10"/>
</calcChain>
</file>

<file path=xl/sharedStrings.xml><?xml version="1.0" encoding="utf-8"?>
<sst xmlns="http://schemas.openxmlformats.org/spreadsheetml/2006/main" count="1137" uniqueCount="623">
  <si>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</si>
  <si>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</si>
  <si>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</si>
  <si>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</si>
  <si>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</si>
  <si>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</si>
  <si>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</si>
  <si>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</si>
  <si>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</si>
  <si>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</si>
  <si>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</si>
  <si>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</si>
  <si>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</si>
  <si>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</si>
  <si>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</si>
  <si>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</si>
  <si>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</si>
  <si>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</si>
  <si>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</si>
  <si>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</si>
  <si>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</si>
  <si>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</si>
  <si>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</si>
  <si>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</si>
  <si>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</si>
  <si>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</si>
  <si>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</si>
  <si>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</si>
  <si>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</si>
  <si>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</si>
  <si>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</si>
  <si>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</si>
  <si>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</si>
  <si>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</si>
  <si>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</si>
  <si>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</si>
  <si>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</si>
  <si>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</si>
  <si>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</si>
  <si>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</si>
  <si>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</si>
  <si>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</si>
  <si>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</si>
  <si>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</si>
  <si>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</si>
  <si>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</si>
  <si>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</si>
  <si>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</si>
  <si>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</si>
  <si>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</si>
  <si>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</si>
  <si>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</si>
  <si>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</si>
  <si>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</si>
  <si>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</si>
  <si>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</si>
  <si>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</si>
  <si>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</si>
  <si>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</si>
  <si>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</si>
  <si>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</si>
  <si>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</si>
  <si>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</si>
  <si>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</si>
  <si>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</si>
  <si>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</si>
  <si>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</si>
  <si>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</si>
  <si>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</si>
  <si>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</si>
  <si>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</si>
  <si>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</si>
  <si>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</si>
  <si>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</si>
  <si>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</si>
  <si>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</si>
  <si>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</si>
  <si>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</si>
  <si>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</si>
  <si>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</si>
  <si>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</si>
  <si>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</si>
  <si>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</si>
  <si>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</si>
  <si>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</si>
  <si>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</si>
  <si>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</si>
  <si>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</si>
  <si>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</si>
  <si>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</si>
  <si>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</si>
  <si>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</si>
  <si>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</si>
  <si>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</si>
  <si>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</si>
  <si>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</si>
  <si>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</si>
  <si>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色麻町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</si>
  <si>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</si>
  <si>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</si>
  <si>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</si>
  <si>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</si>
  <si>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</si>
  <si>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</si>
  <si>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</si>
  <si>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</si>
  <si>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</si>
  <si>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</si>
  <si>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</si>
  <si>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</si>
  <si>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</si>
  <si>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</si>
  <si>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</si>
  <si>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</si>
  <si>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</si>
  <si>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</si>
  <si>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</si>
  <si>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</si>
  <si>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</si>
  <si>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</si>
  <si>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</si>
  <si>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</si>
  <si>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</si>
  <si>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</si>
  <si>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</si>
  <si>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</si>
  <si>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</si>
  <si>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</si>
  <si>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</si>
  <si>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</si>
  <si>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</si>
  <si>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</si>
  <si>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</si>
  <si>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</si>
  <si>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</si>
  <si>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</si>
  <si>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</si>
  <si>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</si>
  <si>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</si>
  <si>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</si>
  <si>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</si>
  <si>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</si>
  <si>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</si>
  <si>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</si>
  <si>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</si>
  <si>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</si>
  <si>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</si>
  <si>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</si>
  <si>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</si>
  <si>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</si>
  <si>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</si>
  <si>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</si>
  <si>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</si>
  <si>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</si>
  <si>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</si>
  <si>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</si>
  <si>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</si>
  <si>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</si>
  <si>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</si>
  <si>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</si>
  <si>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</si>
  <si>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</si>
  <si>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</si>
  <si>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</si>
  <si>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</si>
  <si>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</si>
  <si>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</si>
  <si>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</si>
  <si>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</si>
  <si>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</si>
  <si>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</si>
  <si>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</si>
  <si>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</si>
  <si>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</si>
  <si>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</si>
  <si>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</si>
  <si>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</si>
  <si>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</si>
  <si>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</si>
  <si>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</si>
  <si>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</si>
  <si>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</si>
  <si>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</si>
  <si>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</si>
  <si>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</si>
  <si>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</si>
  <si>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</si>
  <si>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</si>
  <si>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</si>
  <si>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</si>
  <si>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</si>
  <si>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</si>
  <si>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</si>
  <si>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</si>
  <si>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</si>
  <si>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</si>
  <si>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</si>
  <si>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</si>
  <si>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</si>
  <si>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</si>
  <si>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</si>
  <si>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</si>
  <si>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</si>
  <si>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</si>
  <si>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</si>
  <si>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</si>
  <si>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</si>
  <si>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</si>
  <si>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</si>
  <si>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</si>
  <si>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</si>
  <si>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</si>
  <si>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</si>
  <si>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</si>
  <si>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宮城県色麻町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</si>
  <si>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</si>
  <si>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</si>
  <si>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</si>
  <si>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</si>
  <si>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</si>
  <si>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</si>
  <si>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</si>
  <si>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</si>
  <si>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</si>
  <si>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</si>
  <si>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</si>
  <si>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</si>
  <si>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</si>
  <si>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</si>
  <si>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</si>
  <si>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</si>
  <si>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</si>
  <si>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</si>
  <si>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</si>
  <si>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</si>
  <si>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</si>
  <si>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</si>
  <si>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</si>
  <si>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</si>
  <si>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</si>
  <si>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</si>
  <si>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</si>
  <si>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</si>
  <si>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</si>
  <si>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</si>
  <si>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</si>
  <si>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</si>
  <si>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</si>
  <si>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</si>
  <si>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</si>
  <si>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</si>
  <si>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</si>
  <si>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</si>
  <si>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</si>
  <si>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</si>
  <si>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</si>
  <si>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</si>
  <si>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</si>
  <si>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</si>
  <si>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</si>
  <si>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</si>
  <si>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</si>
  <si>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</si>
  <si>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</si>
  <si>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</si>
  <si>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</si>
  <si>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</si>
  <si>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</si>
  <si>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</si>
  <si>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</si>
  <si>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</si>
  <si>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</si>
  <si>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</si>
  <si>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</si>
  <si>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</si>
  <si>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</si>
  <si>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</si>
  <si>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</si>
  <si>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</si>
  <si>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</si>
  <si>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</si>
  <si>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</si>
  <si>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</si>
  <si>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</si>
  <si>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</si>
  <si>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</si>
  <si>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</si>
  <si>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</si>
  <si>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</si>
  <si>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</si>
  <si>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</si>
  <si>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</si>
  <si>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</si>
  <si>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</si>
  <si>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</si>
  <si>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</si>
  <si>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</si>
  <si>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</si>
  <si>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</si>
  <si>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</si>
  <si>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</si>
  <si>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</si>
  <si>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</si>
  <si>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</si>
  <si>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</si>
  <si>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</si>
  <si>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</si>
  <si>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</si>
  <si>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</si>
  <si>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</si>
  <si>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</si>
  <si>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</si>
  <si>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</si>
  <si>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</si>
  <si>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</si>
  <si>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</si>
  <si>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</si>
  <si>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</si>
  <si>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</si>
  <si>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</si>
  <si>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</si>
  <si>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</si>
  <si>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</si>
  <si>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</si>
  <si>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</si>
  <si>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</si>
  <si>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</si>
  <si>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</si>
  <si>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</si>
  <si>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</si>
  <si>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</si>
  <si>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</si>
  <si>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</si>
  <si>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</si>
  <si>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</si>
  <si>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</si>
  <si>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</si>
  <si>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</si>
  <si>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</si>
  <si>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</si>
  <si>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</si>
  <si>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</si>
  <si>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</si>
  <si>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</si>
  <si>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</si>
  <si>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</si>
  <si>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</si>
  <si>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</si>
  <si>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</si>
  <si>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</si>
  <si>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</si>
  <si>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</si>
  <si>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</si>
  <si>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</si>
  <si>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</si>
  <si>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</si>
  <si>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</si>
  <si>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</si>
  <si>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</si>
  <si>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</si>
  <si>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</si>
  <si>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</si>
  <si>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</si>
  <si>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</si>
  <si>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宮城県色麻町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</si>
  <si>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</si>
  <si>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</si>
  <si>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</si>
  <si>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</si>
  <si>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</si>
  <si>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</si>
  <si>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</si>
  <si>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</si>
  <si>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</si>
  <si>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</si>
  <si>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</si>
  <si>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</si>
  <si>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</si>
  <si>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</si>
  <si>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</si>
  <si>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</si>
  <si>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</si>
  <si>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</si>
  <si>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</si>
  <si>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</si>
  <si>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奨学資金貸付基金特別会計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</si>
  <si>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</si>
  <si>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</si>
  <si>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</si>
  <si>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</si>
  <si>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</si>
  <si>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</si>
  <si>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</si>
  <si>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</si>
  <si>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</si>
  <si>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</si>
  <si>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</si>
  <si>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</si>
  <si>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</si>
  <si>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</si>
  <si>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</si>
  <si>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</si>
  <si>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</si>
  <si>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</si>
  <si>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</si>
  <si>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</si>
  <si>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</si>
  <si>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</si>
  <si>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</si>
  <si>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</si>
  <si>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</si>
  <si>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</si>
  <si>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</si>
  <si>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</si>
  <si>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</si>
  <si>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</si>
  <si>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</si>
  <si>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</si>
  <si>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</si>
  <si>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</si>
  <si>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</si>
  <si>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</si>
  <si>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</si>
  <si>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</si>
  <si>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</si>
  <si>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</si>
  <si>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</si>
  <si>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</si>
  <si>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</si>
  <si>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</si>
  <si>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</si>
  <si>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</si>
  <si>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</si>
  <si>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</si>
  <si>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</si>
  <si>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</si>
  <si>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</si>
  <si>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</si>
  <si>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</si>
  <si>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</si>
  <si>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</si>
  <si>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</si>
  <si>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</si>
  <si>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</si>
  <si>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</si>
  <si>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</si>
  <si>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</si>
  <si>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</si>
  <si>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</si>
  <si>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</si>
  <si>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</si>
  <si>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</si>
  <si>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</si>
  <si>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</si>
  <si>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</si>
  <si>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</si>
  <si>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</si>
  <si>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</si>
  <si>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</si>
  <si>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</si>
  <si>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</si>
  <si>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</si>
  <si>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</si>
  <si>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</si>
  <si>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</si>
  <si>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</si>
  <si>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</si>
  <si>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</si>
  <si>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</si>
  <si>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</si>
  <si>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</si>
  <si>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</si>
  <si>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</si>
  <si>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</si>
  <si>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</si>
  <si>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</si>
  <si>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</si>
  <si>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</si>
  <si>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</si>
  <si>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</si>
  <si>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</si>
  <si>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</si>
  <si>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</si>
  <si>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</si>
  <si>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</si>
  <si>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</si>
  <si>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</si>
  <si>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</si>
  <si>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</si>
  <si>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</si>
  <si>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</si>
  <si>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</si>
  <si>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</si>
  <si>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</si>
  <si>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</si>
  <si>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</si>
  <si>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</si>
  <si>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</si>
  <si>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</si>
  <si>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</si>
  <si>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</si>
  <si>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</si>
  <si>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</si>
  <si>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</si>
  <si>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</si>
  <si>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</si>
  <si>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</si>
  <si>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</si>
  <si>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</si>
  <si>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</si>
  <si>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</si>
  <si>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</si>
  <si>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</si>
  <si>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</si>
  <si>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</si>
  <si>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</si>
  <si>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</si>
  <si>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</si>
  <si>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</si>
  <si>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</si>
  <si>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</si>
  <si>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</si>
  <si>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</si>
  <si>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</si>
  <si>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</si>
  <si>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</si>
  <si>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</si>
  <si>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</si>
  <si>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</si>
  <si>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</si>
  <si>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</si>
  <si>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</si>
  <si>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</si>
  <si>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</si>
  <si>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</si>
  <si>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</si>
  <si>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</si>
  <si>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</si>
  <si>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</si>
  <si>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</si>
  <si>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</si>
  <si>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</si>
  <si>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</si>
  <si>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</si>
  <si>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</si>
  <si>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</si>
  <si>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</si>
  <si>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</si>
  <si>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</si>
  <si>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</si>
  <si>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</si>
  <si>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</si>
  <si>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</si>
  <si>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</si>
  <si>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</si>
  <si>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</si>
  <si>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</si>
  <si>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</si>
  <si>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</si>
  <si>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</si>
  <si>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</si>
  <si>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</si>
  <si>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</si>
  <si>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</si>
  <si>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3.09</t>
  </si>
  <si>
    <t>▲ 10.09</t>
  </si>
  <si>
    <t>▲ 9.80</t>
  </si>
  <si>
    <t>水道事業会計</t>
  </si>
  <si>
    <t>一般会計</t>
  </si>
  <si>
    <t>国民健康保険事業特別会計</t>
  </si>
  <si>
    <t>介護保険特別会計</t>
  </si>
  <si>
    <t>下水道事業特別会計</t>
  </si>
  <si>
    <t>奨学資金貸付基金特別会計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</si>
  <si>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</si>
  <si>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</si>
  <si>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</si>
  <si>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</si>
  <si>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</si>
  <si>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</si>
  <si>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</si>
  <si>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</si>
  <si>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</si>
  <si>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</si>
  <si>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</si>
  <si>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色麻町外一市一ヶ村花川ダム管理組合</t>
    <rPh sb="0" eb="3">
      <t>シカマチョウ</t>
    </rPh>
    <rPh sb="3" eb="4">
      <t>ホカ</t>
    </rPh>
    <rPh sb="4" eb="6">
      <t>イッシ</t>
    </rPh>
    <rPh sb="6" eb="7">
      <t>イチ</t>
    </rPh>
    <rPh sb="8" eb="9">
      <t>ソン</t>
    </rPh>
    <rPh sb="9" eb="11">
      <t>ハナカワ</t>
    </rPh>
    <rPh sb="13" eb="15">
      <t>カンリ</t>
    </rPh>
    <rPh sb="15" eb="17">
      <t>クミアイ</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</si>
  <si>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</si>
  <si>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</si>
  <si>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大崎地域広域行政事務組合</t>
    <rPh sb="0" eb="4">
      <t>オオサキチイキ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</si>
  <si>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</si>
  <si>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加美郡保健医療福祉行政事務組合</t>
    <rPh sb="0" eb="3">
      <t>カミグン</t>
    </rPh>
    <rPh sb="3" eb="7">
      <t>ホケンイリョウ</t>
    </rPh>
    <rPh sb="7" eb="9">
      <t>フクシ</t>
    </rPh>
    <rPh sb="9" eb="11">
      <t>ギョウセイ</t>
    </rPh>
    <rPh sb="11" eb="13">
      <t>ジム</t>
    </rPh>
    <rPh sb="13" eb="15">
      <t>クミアイ</t>
    </rPh>
    <phoneticPr fontId="2"/>
  </si>
  <si>
    <t>加美郡保健医療福祉行政事務組合：病院会計</t>
    <rPh sb="0" eb="3">
      <t>カミグン</t>
    </rPh>
    <rPh sb="3" eb="7">
      <t>ホケンイリョウ</t>
    </rPh>
    <rPh sb="7" eb="9">
      <t>フクシ</t>
    </rPh>
    <rPh sb="9" eb="11">
      <t>ギョウセイ</t>
    </rPh>
    <rPh sb="11" eb="13">
      <t>ジム</t>
    </rPh>
    <rPh sb="13" eb="15">
      <t>クミアイ</t>
    </rPh>
    <rPh sb="16" eb="18">
      <t>ビョウイン</t>
    </rPh>
    <rPh sb="18" eb="20">
      <t>カイケイ</t>
    </rPh>
    <phoneticPr fontId="2"/>
  </si>
  <si>
    <t>加美郡保健医療福祉行政事務組合：介護事業会計</t>
    <rPh sb="0" eb="3">
      <t>カミグン</t>
    </rPh>
    <rPh sb="3" eb="7">
      <t>ホケンイリョウ</t>
    </rPh>
    <rPh sb="7" eb="9">
      <t>フクシ</t>
    </rPh>
    <rPh sb="9" eb="11">
      <t>ギョウセイ</t>
    </rPh>
    <rPh sb="11" eb="13">
      <t>ジム</t>
    </rPh>
    <rPh sb="13" eb="15">
      <t>クミアイ</t>
    </rPh>
    <rPh sb="16" eb="18">
      <t>カイゴ</t>
    </rPh>
    <rPh sb="18" eb="20">
      <t>ジギョウ</t>
    </rPh>
    <rPh sb="20" eb="22">
      <t>カイケイ</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</si>
  <si>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</si>
  <si>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</si>
  <si>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色麻町産業開発公社</t>
    <rPh sb="0" eb="3">
      <t>シカマチョウ</t>
    </rPh>
    <rPh sb="3" eb="5">
      <t>サンギョウ</t>
    </rPh>
    <rPh sb="5" eb="7">
      <t>カイハツ</t>
    </rPh>
    <rPh sb="7" eb="9">
      <t>コウシャ</t>
    </rPh>
    <phoneticPr fontId="2"/>
  </si>
  <si>
    <t>-</t>
    <phoneticPr fontId="2"/>
  </si>
  <si>
    <t>-</t>
    <phoneticPr fontId="2"/>
  </si>
  <si>
    <t>-</t>
    <phoneticPr fontId="2"/>
  </si>
  <si>
    <t>-</t>
    <phoneticPr fontId="2"/>
  </si>
  <si>
    <t>-</t>
    <phoneticPr fontId="2"/>
  </si>
  <si>
    <t>-</t>
    <phoneticPr fontId="2"/>
  </si>
  <si>
    <t>-</t>
    <phoneticPr fontId="2"/>
  </si>
  <si>
    <t>奨学資金貸付基金</t>
    <rPh sb="0" eb="2">
      <t>ショウガク</t>
    </rPh>
    <rPh sb="2" eb="4">
      <t>シキン</t>
    </rPh>
    <rPh sb="4" eb="6">
      <t>カシツケ</t>
    </rPh>
    <rPh sb="6" eb="8">
      <t>キキン</t>
    </rPh>
    <phoneticPr fontId="2"/>
  </si>
  <si>
    <t>-</t>
    <phoneticPr fontId="2"/>
  </si>
  <si>
    <t>-</t>
    <phoneticPr fontId="2"/>
  </si>
  <si>
    <t>-</t>
    <phoneticPr fontId="2"/>
  </si>
  <si>
    <t>ふるさとまちづくり基金</t>
    <rPh sb="9" eb="11">
      <t>キキン</t>
    </rPh>
    <phoneticPr fontId="2"/>
  </si>
  <si>
    <t>長寿社会対策基金</t>
    <rPh sb="0" eb="2">
      <t>チョウジュ</t>
    </rPh>
    <rPh sb="2" eb="4">
      <t>シャカイ</t>
    </rPh>
    <rPh sb="4" eb="6">
      <t>タイサク</t>
    </rPh>
    <rPh sb="6" eb="8">
      <t>キキン</t>
    </rPh>
    <phoneticPr fontId="2"/>
  </si>
  <si>
    <t>21世紀の田園文化創造基金</t>
    <rPh sb="2" eb="4">
      <t>セイキ</t>
    </rPh>
    <rPh sb="5" eb="7">
      <t>デンエン</t>
    </rPh>
    <rPh sb="7" eb="9">
      <t>ブンカ</t>
    </rPh>
    <rPh sb="9" eb="11">
      <t>ソウゾウ</t>
    </rPh>
    <rPh sb="11" eb="13">
      <t>キキン</t>
    </rPh>
    <phoneticPr fontId="2"/>
  </si>
  <si>
    <t>東日本大震災復興基金</t>
    <rPh sb="0" eb="3">
      <t>ヒガシニホン</t>
    </rPh>
    <rPh sb="3" eb="6">
      <t>ダイシンサイ</t>
    </rPh>
    <rPh sb="6" eb="8">
      <t>フッコウ</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</si>
  <si>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</si>
  <si>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</si>
  <si>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</si>
  <si>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</si>
  <si>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</si>
  <si>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</si>
  <si>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</si>
  <si>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</si>
  <si>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</si>
  <si>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</si>
  <si>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</si>
  <si>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該当なし</t>
    <rPh sb="0" eb="2">
      <t>ガイトウ</t>
    </rPh>
    <phoneticPr fontId="5"/>
  </si>
  <si>
    <t>前年度と比較すると将来負担比率は8.8ポイント増の109.4%、実質公債費比率は1.2ポイント増の9.2%となっている。類似団体平均と比較すると、実質公債費比率は2.0ポイント上回っているものの、近い数値で推移している。一方、将来負担比率は大きく乖離しており、将来負担額のうちの1つである組合等負担等見込額が高い金額で推移していることが要因と考えられる。実質公債費比率においては、H29までは減少傾向にあったが、H25に借入を行った小中一貫校整備事業債の元金償還がH29より始まったため、増加に転じている。地方債元金償還のピークであるR4までは類似団体平均と比較し、高い数値で推移していくものと考えられるが、R5移行は減少傾向に転じる見込みである。</t>
    <rPh sb="0" eb="3">
      <t>ゼンネンド</t>
    </rPh>
    <rPh sb="4" eb="6">
      <t>ヒカク</t>
    </rPh>
    <rPh sb="9" eb="11">
      <t>ショウライ</t>
    </rPh>
    <rPh sb="11" eb="13">
      <t>フタン</t>
    </rPh>
    <rPh sb="13" eb="15">
      <t>ヒリツ</t>
    </rPh>
    <rPh sb="23" eb="24">
      <t>ゾウ</t>
    </rPh>
    <rPh sb="32" eb="34">
      <t>ジッシツ</t>
    </rPh>
    <rPh sb="34" eb="37">
      <t>コウサイヒ</t>
    </rPh>
    <rPh sb="37" eb="39">
      <t>ヒリツ</t>
    </rPh>
    <rPh sb="47" eb="48">
      <t>ゾウ</t>
    </rPh>
    <rPh sb="60" eb="62">
      <t>ルイジ</t>
    </rPh>
    <rPh sb="62" eb="64">
      <t>ダンタイ</t>
    </rPh>
    <rPh sb="64" eb="66">
      <t>ヘイキン</t>
    </rPh>
    <rPh sb="67" eb="69">
      <t>ヒカク</t>
    </rPh>
    <rPh sb="73" eb="75">
      <t>ジッシツ</t>
    </rPh>
    <rPh sb="75" eb="78">
      <t>コウサイヒ</t>
    </rPh>
    <rPh sb="78" eb="80">
      <t>ヒリツ</t>
    </rPh>
    <rPh sb="88" eb="90">
      <t>ウワマワ</t>
    </rPh>
    <rPh sb="98" eb="99">
      <t>チカ</t>
    </rPh>
    <rPh sb="100" eb="102">
      <t>スウチ</t>
    </rPh>
    <rPh sb="103" eb="105">
      <t>スイイ</t>
    </rPh>
    <rPh sb="110" eb="112">
      <t>イッポウ</t>
    </rPh>
    <rPh sb="113" eb="115">
      <t>ショウライ</t>
    </rPh>
    <rPh sb="115" eb="117">
      <t>フタン</t>
    </rPh>
    <rPh sb="117" eb="119">
      <t>ヒリツ</t>
    </rPh>
    <rPh sb="120" eb="121">
      <t>オオ</t>
    </rPh>
    <rPh sb="123" eb="125">
      <t>カイリ</t>
    </rPh>
    <rPh sb="130" eb="132">
      <t>ショウライ</t>
    </rPh>
    <rPh sb="132" eb="135">
      <t>フタンガク</t>
    </rPh>
    <rPh sb="144" eb="146">
      <t>クミアイ</t>
    </rPh>
    <rPh sb="146" eb="147">
      <t>トウ</t>
    </rPh>
    <rPh sb="147" eb="149">
      <t>フタン</t>
    </rPh>
    <rPh sb="149" eb="150">
      <t>トウ</t>
    </rPh>
    <rPh sb="150" eb="153">
      <t>ミコミガク</t>
    </rPh>
    <rPh sb="154" eb="155">
      <t>タカ</t>
    </rPh>
    <rPh sb="156" eb="158">
      <t>キンガク</t>
    </rPh>
    <rPh sb="159" eb="161">
      <t>スイイ</t>
    </rPh>
    <rPh sb="168" eb="170">
      <t>ヨウイン</t>
    </rPh>
    <rPh sb="171" eb="172">
      <t>カンガ</t>
    </rPh>
    <rPh sb="177" eb="179">
      <t>ジッシツ</t>
    </rPh>
    <rPh sb="179" eb="182">
      <t>コウサイヒ</t>
    </rPh>
    <rPh sb="182" eb="184">
      <t>ヒリツ</t>
    </rPh>
    <rPh sb="196" eb="198">
      <t>ゲンショウ</t>
    </rPh>
    <rPh sb="198" eb="200">
      <t>ケイコウ</t>
    </rPh>
    <rPh sb="210" eb="212">
      <t>カリイレ</t>
    </rPh>
    <rPh sb="213" eb="214">
      <t>オコナ</t>
    </rPh>
    <rPh sb="216" eb="218">
      <t>ショウチュウ</t>
    </rPh>
    <rPh sb="218" eb="221">
      <t>イッカンコウ</t>
    </rPh>
    <rPh sb="221" eb="223">
      <t>セイビ</t>
    </rPh>
    <rPh sb="223" eb="226">
      <t>ジギョウサイ</t>
    </rPh>
    <rPh sb="227" eb="229">
      <t>ガンキン</t>
    </rPh>
    <rPh sb="229" eb="231">
      <t>ショウカン</t>
    </rPh>
    <rPh sb="237" eb="238">
      <t>ハジ</t>
    </rPh>
    <rPh sb="244" eb="246">
      <t>ゾウカ</t>
    </rPh>
    <rPh sb="247" eb="248">
      <t>テン</t>
    </rPh>
    <rPh sb="253" eb="256">
      <t>チホウサイ</t>
    </rPh>
    <rPh sb="256" eb="258">
      <t>ガンキン</t>
    </rPh>
    <rPh sb="258" eb="260">
      <t>ショウカン</t>
    </rPh>
    <rPh sb="272" eb="274">
      <t>ルイジ</t>
    </rPh>
    <rPh sb="274" eb="276">
      <t>ダンタイ</t>
    </rPh>
    <rPh sb="276" eb="278">
      <t>ヘイキン</t>
    </rPh>
    <rPh sb="279" eb="281">
      <t>ヒカク</t>
    </rPh>
    <rPh sb="283" eb="284">
      <t>タカ</t>
    </rPh>
    <rPh sb="285" eb="287">
      <t>スウチ</t>
    </rPh>
    <rPh sb="288" eb="290">
      <t>スイイ</t>
    </rPh>
    <rPh sb="297" eb="298">
      <t>カンガ</t>
    </rPh>
    <rPh sb="306" eb="308">
      <t>イコウ</t>
    </rPh>
    <rPh sb="309" eb="311">
      <t>ゲンショウ</t>
    </rPh>
    <rPh sb="311" eb="313">
      <t>ケイコウ</t>
    </rPh>
    <rPh sb="314" eb="315">
      <t>テン</t>
    </rPh>
    <rPh sb="317" eb="319">
      <t>ミコミ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</si>
</sst>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175675</c:v>
                </c:pt>
                <c:pt idx="1">
                  <c:v>162193</c:v>
                </c:pt>
                <c:pt idx="2">
                  <c:v>138651</c:v>
                </c:pt>
                <c:pt idx="3">
                  <c:v>122882</c:v>
                </c:pt>
                <c:pt idx="4">
                  <c:v>114790</c:v>
                </c:pt>
              </c:numCache>
            </c:numRef>
          </c:val>
          <c:smooth val="0"/>
          <c:extLst>
            <c:ext xmlns:c16="http://schemas.microsoft.com/office/drawing/2014/chart" uri="{C3380CC4-5D6E-409C-BE32-E72D297353CC}">
              <c16:uniqueId val="{00000000-CFFB-4885-82EE-D398CC93837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89286</c:v>
                </c:pt>
                <c:pt idx="1">
                  <c:v>101636</c:v>
                </c:pt>
                <c:pt idx="2">
                  <c:v>75982</c:v>
                </c:pt>
                <c:pt idx="3">
                  <c:v>54421</c:v>
                </c:pt>
                <c:pt idx="4">
                  <c:v>83057</c:v>
                </c:pt>
              </c:numCache>
            </c:numRef>
          </c:val>
          <c:smooth val="0"/>
          <c:extLst>
            <c:ext xmlns:c16="http://schemas.microsoft.com/office/drawing/2014/chart" uri="{C3380CC4-5D6E-409C-BE32-E72D297353CC}">
              <c16:uniqueId val="{00000001-CFFB-4885-82EE-D398CC93837A}"/>
            </c:ext>
          </c:extLst>
        </c:ser>
        <c:dLbls>
          <c:showLegendKey val="0"/>
          <c:showVal val="0"/>
          <c:showCatName val="0"/>
          <c:showSerName val="0"/>
          <c:showPercent val="0"/>
          <c:showBubbleSize val="0"/>
        </c:dLbls>
        <c:marker val="1"/>
        <c:smooth val="0"/>
        <c:axId val="208774656"/>
        <c:axId val="208776576"/>
      </c:lineChart>
      <c:catAx>
        <c:axId val="2087746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76576"/>
        <c:crosses val="autoZero"/>
        <c:auto val="1"/>
        <c:lblAlgn val="ctr"/>
        <c:lblOffset val="100"/>
        <c:tickLblSkip val="1"/>
        <c:tickMarkSkip val="1"/>
        <c:noMultiLvlLbl val="0"/>
      </c:catAx>
      <c:valAx>
        <c:axId val="20877657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7746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4.3499999999999996</c:v>
                </c:pt>
                <c:pt idx="1">
                  <c:v>4.59</c:v>
                </c:pt>
                <c:pt idx="2">
                  <c:v>5.05</c:v>
                </c:pt>
                <c:pt idx="3">
                  <c:v>5.2</c:v>
                </c:pt>
                <c:pt idx="4">
                  <c:v>4.1900000000000004</c:v>
                </c:pt>
              </c:numCache>
            </c:numRef>
          </c:val>
          <c:extLst>
            <c:ext xmlns:c16="http://schemas.microsoft.com/office/drawing/2014/chart" uri="{C3380CC4-5D6E-409C-BE32-E72D297353CC}">
              <c16:uniqueId val="{00000000-1D5E-496B-B8F7-4FBB9EAB8F4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34.64</c:v>
                </c:pt>
                <c:pt idx="1">
                  <c:v>37.35</c:v>
                </c:pt>
                <c:pt idx="2">
                  <c:v>41.62</c:v>
                </c:pt>
                <c:pt idx="3">
                  <c:v>34.92</c:v>
                </c:pt>
                <c:pt idx="4">
                  <c:v>29.51</c:v>
                </c:pt>
              </c:numCache>
            </c:numRef>
          </c:val>
          <c:extLst>
            <c:ext xmlns:c16="http://schemas.microsoft.com/office/drawing/2014/chart" uri="{C3380CC4-5D6E-409C-BE32-E72D297353CC}">
              <c16:uniqueId val="{00000001-1D5E-496B-B8F7-4FBB9EAB8F43}"/>
            </c:ext>
          </c:extLst>
        </c:ser>
        <c:dLbls>
          <c:showLegendKey val="0"/>
          <c:showVal val="0"/>
          <c:showCatName val="0"/>
          <c:showSerName val="0"/>
          <c:showPercent val="0"/>
          <c:showBubbleSize val="0"/>
        </c:dLbls>
        <c:gapWidth val="250"/>
        <c:overlap val="100"/>
        <c:axId val="225575296"/>
        <c:axId val="2255764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-3.09</c:v>
                </c:pt>
                <c:pt idx="1">
                  <c:v>1.25</c:v>
                </c:pt>
                <c:pt idx="2">
                  <c:v>1.93</c:v>
                </c:pt>
                <c:pt idx="3">
                  <c:v>-10.09</c:v>
                </c:pt>
                <c:pt idx="4">
                  <c:v>-9.8000000000000007</c:v>
                </c:pt>
              </c:numCache>
            </c:numRef>
          </c:val>
          <c:smooth val="0"/>
          <c:extLst>
            <c:ext xmlns:c16="http://schemas.microsoft.com/office/drawing/2014/chart" uri="{C3380CC4-5D6E-409C-BE32-E72D297353CC}">
              <c16:uniqueId val="{00000002-1D5E-496B-B8F7-4FBB9EAB8F43}"/>
            </c:ext>
          </c:extLst>
        </c:ser>
        <c:dLbls>
          <c:showLegendKey val="0"/>
          <c:showVal val="0"/>
          <c:showCatName val="0"/>
          <c:showSerName val="0"/>
          <c:showPercent val="0"/>
          <c:showBubbleSize val="0"/>
        </c:dLbls>
        <c:marker val="1"/>
        <c:smooth val="0"/>
        <c:axId val="225575296"/>
        <c:axId val="225576448"/>
      </c:lineChart>
      <c:catAx>
        <c:axId val="225575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5576448"/>
        <c:crosses val="autoZero"/>
        <c:auto val="1"/>
        <c:lblAlgn val="ctr"/>
        <c:lblOffset val="100"/>
        <c:tickLblSkip val="1"/>
        <c:tickMarkSkip val="1"/>
        <c:noMultiLvlLbl val="0"/>
      </c:catAx>
      <c:valAx>
        <c:axId val="2255764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575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0.04</c:v>
                </c:pt>
                <c:pt idx="8">
                  <c:v>#N/A</c:v>
                </c:pt>
                <c:pt idx="9">
                  <c:v>0</c:v>
                </c:pt>
              </c:numCache>
            </c:numRef>
          </c:val>
          <c:extLst>
            <c:ext xmlns:c16="http://schemas.microsoft.com/office/drawing/2014/chart" uri="{C3380CC4-5D6E-409C-BE32-E72D297353CC}">
              <c16:uniqueId val="{00000000-25C4-422B-8037-4951F2E113E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C4-422B-8037-4951F2E113E7}"/>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2-25C4-422B-8037-4951F2E113E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3-25C4-422B-8037-4951F2E113E7}"/>
            </c:ext>
          </c:extLst>
        </c:ser>
        <c:ser>
          <c:idx val="4"/>
          <c:order val="4"/>
          <c:tx>
            <c:strRef>
              <c:f>データシート!$A$31</c:f>
              <c:strCache>
                <c:ptCount val="1"/>
                <c:pt idx="0">
                  <c:v>奨学資金貸付基金特別会計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0.04</c:v>
                </c:pt>
                <c:pt idx="2">
                  <c:v>#N/A</c:v>
                </c:pt>
                <c:pt idx="3">
                  <c:v>0.04</c:v>
                </c:pt>
                <c:pt idx="4">
                  <c:v>#N/A</c:v>
                </c:pt>
                <c:pt idx="5">
                  <c:v>0.03</c:v>
                </c:pt>
                <c:pt idx="6">
                  <c:v>#N/A</c:v>
                </c:pt>
                <c:pt idx="7">
                  <c:v>0.05</c:v>
                </c:pt>
                <c:pt idx="8">
                  <c:v>#N/A</c:v>
                </c:pt>
                <c:pt idx="9">
                  <c:v>0.04</c:v>
                </c:pt>
              </c:numCache>
            </c:numRef>
          </c:val>
          <c:extLst>
            <c:ext xmlns:c16="http://schemas.microsoft.com/office/drawing/2014/chart" uri="{C3380CC4-5D6E-409C-BE32-E72D297353CC}">
              <c16:uniqueId val="{00000004-25C4-422B-8037-4951F2E113E7}"/>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0.81</c:v>
                </c:pt>
                <c:pt idx="2">
                  <c:v>#N/A</c:v>
                </c:pt>
                <c:pt idx="3">
                  <c:v>0.26</c:v>
                </c:pt>
                <c:pt idx="4">
                  <c:v>#N/A</c:v>
                </c:pt>
                <c:pt idx="5">
                  <c:v>0.47</c:v>
                </c:pt>
                <c:pt idx="6">
                  <c:v>#N/A</c:v>
                </c:pt>
                <c:pt idx="7">
                  <c:v>0.57999999999999996</c:v>
                </c:pt>
                <c:pt idx="8">
                  <c:v>#N/A</c:v>
                </c:pt>
                <c:pt idx="9">
                  <c:v>0.37</c:v>
                </c:pt>
              </c:numCache>
            </c:numRef>
          </c:val>
          <c:extLst>
            <c:ext xmlns:c16="http://schemas.microsoft.com/office/drawing/2014/chart" uri="{C3380CC4-5D6E-409C-BE32-E72D297353CC}">
              <c16:uniqueId val="{00000005-25C4-422B-8037-4951F2E113E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1.47</c:v>
                </c:pt>
                <c:pt idx="2">
                  <c:v>#N/A</c:v>
                </c:pt>
                <c:pt idx="3">
                  <c:v>1.39</c:v>
                </c:pt>
                <c:pt idx="4">
                  <c:v>#N/A</c:v>
                </c:pt>
                <c:pt idx="5">
                  <c:v>1.46</c:v>
                </c:pt>
                <c:pt idx="6">
                  <c:v>#N/A</c:v>
                </c:pt>
                <c:pt idx="7">
                  <c:v>1.41</c:v>
                </c:pt>
                <c:pt idx="8">
                  <c:v>#N/A</c:v>
                </c:pt>
                <c:pt idx="9">
                  <c:v>1.19</c:v>
                </c:pt>
              </c:numCache>
            </c:numRef>
          </c:val>
          <c:extLst>
            <c:ext xmlns:c16="http://schemas.microsoft.com/office/drawing/2014/chart" uri="{C3380CC4-5D6E-409C-BE32-E72D297353CC}">
              <c16:uniqueId val="{00000006-25C4-422B-8037-4951F2E113E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3.65</c:v>
                </c:pt>
                <c:pt idx="2">
                  <c:v>#N/A</c:v>
                </c:pt>
                <c:pt idx="3">
                  <c:v>4.71</c:v>
                </c:pt>
                <c:pt idx="4">
                  <c:v>#N/A</c:v>
                </c:pt>
                <c:pt idx="5">
                  <c:v>4.6100000000000003</c:v>
                </c:pt>
                <c:pt idx="6">
                  <c:v>#N/A</c:v>
                </c:pt>
                <c:pt idx="7">
                  <c:v>4.1500000000000004</c:v>
                </c:pt>
                <c:pt idx="8">
                  <c:v>#N/A</c:v>
                </c:pt>
                <c:pt idx="9">
                  <c:v>3.38</c:v>
                </c:pt>
              </c:numCache>
            </c:numRef>
          </c:val>
          <c:extLst>
            <c:ext xmlns:c16="http://schemas.microsoft.com/office/drawing/2014/chart" uri="{C3380CC4-5D6E-409C-BE32-E72D297353CC}">
              <c16:uniqueId val="{00000007-25C4-422B-8037-4951F2E113E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c:v>
                </c:pt>
                <c:pt idx="2">
                  <c:v>#N/A</c:v>
                </c:pt>
                <c:pt idx="3">
                  <c:v>4.54</c:v>
                </c:pt>
                <c:pt idx="4">
                  <c:v>#N/A</c:v>
                </c:pt>
                <c:pt idx="5">
                  <c:v>5</c:v>
                </c:pt>
                <c:pt idx="6">
                  <c:v>#N/A</c:v>
                </c:pt>
                <c:pt idx="7">
                  <c:v>5.13</c:v>
                </c:pt>
                <c:pt idx="8">
                  <c:v>#N/A</c:v>
                </c:pt>
                <c:pt idx="9">
                  <c:v>4.1399999999999997</c:v>
                </c:pt>
              </c:numCache>
            </c:numRef>
          </c:val>
          <c:extLst>
            <c:ext xmlns:c16="http://schemas.microsoft.com/office/drawing/2014/chart" uri="{C3380CC4-5D6E-409C-BE32-E72D297353CC}">
              <c16:uniqueId val="{00000008-25C4-422B-8037-4951F2E113E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c:v>
                </c:pt>
                <c:pt idx="2">
                  <c:v>#N/A</c:v>
                </c:pt>
                <c:pt idx="3">
                  <c:v>3.3</c:v>
                </c:pt>
                <c:pt idx="4">
                  <c:v>#N/A</c:v>
                </c:pt>
                <c:pt idx="5">
                  <c:v>4.13</c:v>
                </c:pt>
                <c:pt idx="6">
                  <c:v>#N/A</c:v>
                </c:pt>
                <c:pt idx="7">
                  <c:v>0.6</c:v>
                </c:pt>
                <c:pt idx="8">
                  <c:v>#N/A</c:v>
                </c:pt>
                <c:pt idx="9">
                  <c:v>4.9800000000000004</c:v>
                </c:pt>
              </c:numCache>
            </c:numRef>
          </c:val>
          <c:extLst>
            <c:ext xmlns:c16="http://schemas.microsoft.com/office/drawing/2014/chart" uri="{C3380CC4-5D6E-409C-BE32-E72D297353CC}">
              <c16:uniqueId val="{00000009-25C4-422B-8037-4951F2E113E7}"/>
            </c:ext>
          </c:extLst>
        </c:ser>
        <c:dLbls>
          <c:showLegendKey val="0"/>
          <c:showVal val="0"/>
          <c:showCatName val="0"/>
          <c:showSerName val="0"/>
          <c:showPercent val="0"/>
          <c:showBubbleSize val="0"/>
        </c:dLbls>
        <c:gapWidth val="150"/>
        <c:overlap val="100"/>
        <c:axId val="225723904"/>
        <c:axId val="225725440"/>
      </c:barChart>
      <c:catAx>
        <c:axId val="22572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725440"/>
        <c:crosses val="autoZero"/>
        <c:auto val="1"/>
        <c:lblAlgn val="ctr"/>
        <c:lblOffset val="100"/>
        <c:tickLblSkip val="1"/>
        <c:tickMarkSkip val="1"/>
        <c:noMultiLvlLbl val="0"/>
      </c:catAx>
      <c:valAx>
        <c:axId val="22572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72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434</c:v>
                </c:pt>
                <c:pt idx="5">
                  <c:v>441</c:v>
                </c:pt>
                <c:pt idx="8">
                  <c:v>423</c:v>
                </c:pt>
                <c:pt idx="11">
                  <c:v>427</c:v>
                </c:pt>
                <c:pt idx="14">
                  <c:v>417</c:v>
                </c:pt>
              </c:numCache>
            </c:numRef>
          </c:val>
          <c:extLst>
            <c:ext xmlns:c16="http://schemas.microsoft.com/office/drawing/2014/chart" uri="{C3380CC4-5D6E-409C-BE32-E72D297353CC}">
              <c16:uniqueId val="{00000000-964B-4674-8910-6EB922130B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4B-4674-8910-6EB922130B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4B-4674-8910-6EB922130B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132</c:v>
                </c:pt>
                <c:pt idx="3">
                  <c:v>129</c:v>
                </c:pt>
                <c:pt idx="6">
                  <c:v>143</c:v>
                </c:pt>
                <c:pt idx="9">
                  <c:v>151</c:v>
                </c:pt>
                <c:pt idx="12">
                  <c:v>176</c:v>
                </c:pt>
              </c:numCache>
            </c:numRef>
          </c:val>
          <c:extLst>
            <c:ext xmlns:c16="http://schemas.microsoft.com/office/drawing/2014/chart" uri="{C3380CC4-5D6E-409C-BE32-E72D297353CC}">
              <c16:uniqueId val="{00000003-964B-4674-8910-6EB922130B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192</c:v>
                </c:pt>
                <c:pt idx="3">
                  <c:v>194</c:v>
                </c:pt>
                <c:pt idx="6">
                  <c:v>190</c:v>
                </c:pt>
                <c:pt idx="9">
                  <c:v>196</c:v>
                </c:pt>
                <c:pt idx="12">
                  <c:v>197</c:v>
                </c:pt>
              </c:numCache>
            </c:numRef>
          </c:val>
          <c:extLst>
            <c:ext xmlns:c16="http://schemas.microsoft.com/office/drawing/2014/chart" uri="{C3380CC4-5D6E-409C-BE32-E72D297353CC}">
              <c16:uniqueId val="{00000004-964B-4674-8910-6EB922130B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4B-4674-8910-6EB922130B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4B-4674-8910-6EB922130B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329</c:v>
                </c:pt>
                <c:pt idx="3">
                  <c:v>308</c:v>
                </c:pt>
                <c:pt idx="6">
                  <c:v>295</c:v>
                </c:pt>
                <c:pt idx="9">
                  <c:v>314</c:v>
                </c:pt>
                <c:pt idx="12">
                  <c:v>319</c:v>
                </c:pt>
              </c:numCache>
            </c:numRef>
          </c:val>
          <c:extLst>
            <c:ext xmlns:c16="http://schemas.microsoft.com/office/drawing/2014/chart" uri="{C3380CC4-5D6E-409C-BE32-E72D297353CC}">
              <c16:uniqueId val="{00000007-964B-4674-8910-6EB922130B1E}"/>
            </c:ext>
          </c:extLst>
        </c:ser>
        <c:dLbls>
          <c:showLegendKey val="0"/>
          <c:showVal val="0"/>
          <c:showCatName val="0"/>
          <c:showSerName val="0"/>
          <c:showPercent val="0"/>
          <c:showBubbleSize val="0"/>
        </c:dLbls>
        <c:gapWidth val="100"/>
        <c:overlap val="100"/>
        <c:axId val="236299008"/>
        <c:axId val="2363009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219</c:v>
                </c:pt>
                <c:pt idx="2">
                  <c:v>#N/A</c:v>
                </c:pt>
                <c:pt idx="3">
                  <c:v>#N/A</c:v>
                </c:pt>
                <c:pt idx="4">
                  <c:v>190</c:v>
                </c:pt>
                <c:pt idx="5">
                  <c:v>#N/A</c:v>
                </c:pt>
                <c:pt idx="6">
                  <c:v>#N/A</c:v>
                </c:pt>
                <c:pt idx="7">
                  <c:v>205</c:v>
                </c:pt>
                <c:pt idx="8">
                  <c:v>#N/A</c:v>
                </c:pt>
                <c:pt idx="9">
                  <c:v>#N/A</c:v>
                </c:pt>
                <c:pt idx="10">
                  <c:v>234</c:v>
                </c:pt>
                <c:pt idx="11">
                  <c:v>#N/A</c:v>
                </c:pt>
                <c:pt idx="12">
                  <c:v>#N/A</c:v>
                </c:pt>
                <c:pt idx="13">
                  <c:v>275</c:v>
                </c:pt>
                <c:pt idx="14">
                  <c:v>#N/A</c:v>
                </c:pt>
              </c:numCache>
            </c:numRef>
          </c:val>
          <c:smooth val="0"/>
          <c:extLst>
            <c:ext xmlns:c16="http://schemas.microsoft.com/office/drawing/2014/chart" uri="{C3380CC4-5D6E-409C-BE32-E72D297353CC}">
              <c16:uniqueId val="{00000008-964B-4674-8910-6EB922130B1E}"/>
            </c:ext>
          </c:extLst>
        </c:ser>
        <c:dLbls>
          <c:showLegendKey val="0"/>
          <c:showVal val="0"/>
          <c:showCatName val="0"/>
          <c:showSerName val="0"/>
          <c:showPercent val="0"/>
          <c:showBubbleSize val="0"/>
        </c:dLbls>
        <c:marker val="1"/>
        <c:smooth val="0"/>
        <c:axId val="236299008"/>
        <c:axId val="236300928"/>
      </c:lineChart>
      <c:catAx>
        <c:axId val="23629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6300928"/>
        <c:crosses val="autoZero"/>
        <c:auto val="1"/>
        <c:lblAlgn val="ctr"/>
        <c:lblOffset val="100"/>
        <c:tickLblSkip val="1"/>
        <c:tickMarkSkip val="1"/>
        <c:noMultiLvlLbl val="0"/>
      </c:catAx>
      <c:valAx>
        <c:axId val="23630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9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4798</c:v>
                </c:pt>
                <c:pt idx="5">
                  <c:v>4617</c:v>
                </c:pt>
                <c:pt idx="8">
                  <c:v>4467</c:v>
                </c:pt>
                <c:pt idx="11">
                  <c:v>4178</c:v>
                </c:pt>
                <c:pt idx="14">
                  <c:v>4077</c:v>
                </c:pt>
              </c:numCache>
            </c:numRef>
          </c:val>
          <c:extLst>
            <c:ext xmlns:c16="http://schemas.microsoft.com/office/drawing/2014/chart" uri="{C3380CC4-5D6E-409C-BE32-E72D297353CC}">
              <c16:uniqueId val="{00000000-A01F-469D-900E-926BBBDF7F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140</c:v>
                </c:pt>
                <c:pt idx="5">
                  <c:v>133</c:v>
                </c:pt>
                <c:pt idx="8">
                  <c:v>125</c:v>
                </c:pt>
                <c:pt idx="11">
                  <c:v>117</c:v>
                </c:pt>
                <c:pt idx="14">
                  <c:v>95</c:v>
                </c:pt>
              </c:numCache>
            </c:numRef>
          </c:val>
          <c:extLst>
            <c:ext xmlns:c16="http://schemas.microsoft.com/office/drawing/2014/chart" uri="{C3380CC4-5D6E-409C-BE32-E72D297353CC}">
              <c16:uniqueId val="{00000001-A01F-469D-900E-926BBBDF7F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1405</c:v>
                </c:pt>
                <c:pt idx="5">
                  <c:v>1502</c:v>
                </c:pt>
                <c:pt idx="8">
                  <c:v>1721</c:v>
                </c:pt>
                <c:pt idx="11">
                  <c:v>1557</c:v>
                </c:pt>
                <c:pt idx="14">
                  <c:v>1413</c:v>
                </c:pt>
              </c:numCache>
            </c:numRef>
          </c:val>
          <c:extLst>
            <c:ext xmlns:c16="http://schemas.microsoft.com/office/drawing/2014/chart" uri="{C3380CC4-5D6E-409C-BE32-E72D297353CC}">
              <c16:uniqueId val="{00000002-A01F-469D-900E-926BBBDF7F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24</c:v>
                </c:pt>
                <c:pt idx="9">
                  <c:v>0</c:v>
                </c:pt>
                <c:pt idx="12">
                  <c:v>0</c:v>
                </c:pt>
              </c:numCache>
            </c:numRef>
          </c:val>
          <c:extLst>
            <c:ext xmlns:c16="http://schemas.microsoft.com/office/drawing/2014/chart" uri="{C3380CC4-5D6E-409C-BE32-E72D297353CC}">
              <c16:uniqueId val="{00000003-A01F-469D-900E-926BBBDF7F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01F-469D-900E-926BBBDF7F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1F-469D-900E-926BBBDF7F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716</c:v>
                </c:pt>
                <c:pt idx="3">
                  <c:v>704</c:v>
                </c:pt>
                <c:pt idx="6">
                  <c:v>657</c:v>
                </c:pt>
                <c:pt idx="9">
                  <c:v>678</c:v>
                </c:pt>
                <c:pt idx="12">
                  <c:v>645</c:v>
                </c:pt>
              </c:numCache>
            </c:numRef>
          </c:val>
          <c:extLst>
            <c:ext xmlns:c16="http://schemas.microsoft.com/office/drawing/2014/chart" uri="{C3380CC4-5D6E-409C-BE32-E72D297353CC}">
              <c16:uniqueId val="{00000006-A01F-469D-900E-926BBBDF7F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1935</c:v>
                </c:pt>
                <c:pt idx="3">
                  <c:v>1810</c:v>
                </c:pt>
                <c:pt idx="6">
                  <c:v>1717</c:v>
                </c:pt>
                <c:pt idx="9">
                  <c:v>1635</c:v>
                </c:pt>
                <c:pt idx="12">
                  <c:v>1484</c:v>
                </c:pt>
              </c:numCache>
            </c:numRef>
          </c:val>
          <c:extLst>
            <c:ext xmlns:c16="http://schemas.microsoft.com/office/drawing/2014/chart" uri="{C3380CC4-5D6E-409C-BE32-E72D297353CC}">
              <c16:uniqueId val="{00000007-A01F-469D-900E-926BBBDF7F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2657</c:v>
                </c:pt>
                <c:pt idx="3">
                  <c:v>2527</c:v>
                </c:pt>
                <c:pt idx="6">
                  <c:v>2377</c:v>
                </c:pt>
                <c:pt idx="9">
                  <c:v>2267</c:v>
                </c:pt>
                <c:pt idx="12">
                  <c:v>2241</c:v>
                </c:pt>
              </c:numCache>
            </c:numRef>
          </c:val>
          <c:extLst>
            <c:ext xmlns:c16="http://schemas.microsoft.com/office/drawing/2014/chart" uri="{C3380CC4-5D6E-409C-BE32-E72D297353CC}">
              <c16:uniqueId val="{00000008-A01F-469D-900E-926BBBDF7F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01F-469D-900E-926BBBDF7F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3897</c:v>
                </c:pt>
                <c:pt idx="3">
                  <c:v>3992</c:v>
                </c:pt>
                <c:pt idx="6">
                  <c:v>3932</c:v>
                </c:pt>
                <c:pt idx="9">
                  <c:v>3848</c:v>
                </c:pt>
                <c:pt idx="12">
                  <c:v>3971</c:v>
                </c:pt>
              </c:numCache>
            </c:numRef>
          </c:val>
          <c:extLst>
            <c:ext xmlns:c16="http://schemas.microsoft.com/office/drawing/2014/chart" uri="{C3380CC4-5D6E-409C-BE32-E72D297353CC}">
              <c16:uniqueId val="{0000000A-A01F-469D-900E-926BBBDF7FC4}"/>
            </c:ext>
          </c:extLst>
        </c:ser>
        <c:dLbls>
          <c:showLegendKey val="0"/>
          <c:showVal val="0"/>
          <c:showCatName val="0"/>
          <c:showSerName val="0"/>
          <c:showPercent val="0"/>
          <c:showBubbleSize val="0"/>
        </c:dLbls>
        <c:gapWidth val="100"/>
        <c:overlap val="100"/>
        <c:axId val="236123264"/>
        <c:axId val="236125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2861</c:v>
                </c:pt>
                <c:pt idx="2">
                  <c:v>#N/A</c:v>
                </c:pt>
                <c:pt idx="3">
                  <c:v>#N/A</c:v>
                </c:pt>
                <c:pt idx="4">
                  <c:v>2781</c:v>
                </c:pt>
                <c:pt idx="5">
                  <c:v>#N/A</c:v>
                </c:pt>
                <c:pt idx="6">
                  <c:v>#N/A</c:v>
                </c:pt>
                <c:pt idx="7">
                  <c:v>2395</c:v>
                </c:pt>
                <c:pt idx="8">
                  <c:v>#N/A</c:v>
                </c:pt>
                <c:pt idx="9">
                  <c:v>#N/A</c:v>
                </c:pt>
                <c:pt idx="10">
                  <c:v>2577</c:v>
                </c:pt>
                <c:pt idx="11">
                  <c:v>#N/A</c:v>
                </c:pt>
                <c:pt idx="12">
                  <c:v>#N/A</c:v>
                </c:pt>
                <c:pt idx="13">
                  <c:v>2756</c:v>
                </c:pt>
                <c:pt idx="14">
                  <c:v>#N/A</c:v>
                </c:pt>
              </c:numCache>
            </c:numRef>
          </c:val>
          <c:smooth val="0"/>
          <c:extLst>
            <c:ext xmlns:c16="http://schemas.microsoft.com/office/drawing/2014/chart" uri="{C3380CC4-5D6E-409C-BE32-E72D297353CC}">
              <c16:uniqueId val="{0000000B-A01F-469D-900E-926BBBDF7FC4}"/>
            </c:ext>
          </c:extLst>
        </c:ser>
        <c:dLbls>
          <c:showLegendKey val="0"/>
          <c:showVal val="0"/>
          <c:showCatName val="0"/>
          <c:showSerName val="0"/>
          <c:showPercent val="0"/>
          <c:showBubbleSize val="0"/>
        </c:dLbls>
        <c:marker val="1"/>
        <c:smooth val="0"/>
        <c:axId val="236123264"/>
        <c:axId val="236125184"/>
      </c:lineChart>
      <c:catAx>
        <c:axId val="236123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125184"/>
        <c:crosses val="autoZero"/>
        <c:auto val="1"/>
        <c:lblAlgn val="ctr"/>
        <c:lblOffset val="100"/>
        <c:tickLblSkip val="1"/>
        <c:tickMarkSkip val="1"/>
        <c:noMultiLvlLbl val="0"/>
      </c:catAx>
      <c:valAx>
        <c:axId val="236125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123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1261</c:v>
                </c:pt>
                <c:pt idx="1">
                  <c:v>1039</c:v>
                </c:pt>
                <c:pt idx="2">
                  <c:v>864</c:v>
                </c:pt>
              </c:numCache>
            </c:numRef>
          </c:val>
          <c:extLst>
            <c:ext xmlns:c16="http://schemas.microsoft.com/office/drawing/2014/chart" uri="{C3380CC4-5D6E-409C-BE32-E72D297353CC}">
              <c16:uniqueId val="{00000000-AF0C-4D87-941C-D3E08D83F2D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112</c:v>
                </c:pt>
                <c:pt idx="1">
                  <c:v>114</c:v>
                </c:pt>
                <c:pt idx="2">
                  <c:v>114</c:v>
                </c:pt>
              </c:numCache>
            </c:numRef>
          </c:val>
          <c:extLst>
            <c:ext xmlns:c16="http://schemas.microsoft.com/office/drawing/2014/chart" uri="{C3380CC4-5D6E-409C-BE32-E72D297353CC}">
              <c16:uniqueId val="{00000001-AF0C-4D87-941C-D3E08D83F2D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146</c:v>
                </c:pt>
                <c:pt idx="1">
                  <c:v>138</c:v>
                </c:pt>
                <c:pt idx="2">
                  <c:v>140</c:v>
                </c:pt>
              </c:numCache>
            </c:numRef>
          </c:val>
          <c:extLst>
            <c:ext xmlns:c16="http://schemas.microsoft.com/office/drawing/2014/chart" uri="{C3380CC4-5D6E-409C-BE32-E72D297353CC}">
              <c16:uniqueId val="{00000002-AF0C-4D87-941C-D3E08D83F2D1}"/>
            </c:ext>
          </c:extLst>
        </c:ser>
        <c:dLbls>
          <c:showLegendKey val="0"/>
          <c:showVal val="0"/>
          <c:showCatName val="0"/>
          <c:showSerName val="0"/>
          <c:showPercent val="0"/>
          <c:showBubbleSize val="0"/>
        </c:dLbls>
        <c:gapWidth val="120"/>
        <c:overlap val="100"/>
        <c:axId val="236656896"/>
        <c:axId val="236666880"/>
      </c:barChart>
      <c:catAx>
        <c:axId val="23665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36666880"/>
        <c:crosses val="autoZero"/>
        <c:auto val="1"/>
        <c:lblAlgn val="ctr"/>
        <c:lblOffset val="100"/>
        <c:tickLblSkip val="1"/>
        <c:tickMarkSkip val="1"/>
        <c:noMultiLvlLbl val="0"/>
      </c:catAx>
      <c:valAx>
        <c:axId val="2366668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665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{5F4FFCF4-C79F-4473-B816-3AE63D7CC16F}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3E-4081-8C96-BA921FA3A4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{5C8FFE2E-BD0E-432F-92DE-9A12C835456C}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3E-4081-8C96-BA921FA3A4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{92BA3483-F30D-43F6-9C85-4A4B119AE19B}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3E-4081-8C96-BA921FA3A4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{959F0BE9-3489-4200-89BA-BF3BF8CF03A8}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3E-4081-8C96-BA921FA3A4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{8F8BE16D-5DDF-41AF-9781-1331C2F31B35}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3E-4081-8C96-BA921FA3A4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{C2E4E4D9-48F2-4A08-BF8F-3591CB5F6C7B}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3E-4081-8C96-BA921FA3A4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{498E84C2-BFC9-4395-BD59-8D41477D5821}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3E-4081-8C96-BA921FA3A4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{8E478A39-9E33-4AEE-833D-E518878481E4}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3E-4081-8C96-BA921FA3A4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{E305B963-7F9C-45D5-AEF2-775EC6CA97EB}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3E-4081-8C96-BA921FA3A4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33E-4081-8C96-BA921FA3A4D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{BF125329-9942-4C4E-BC35-E930E81D28B7}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3E-4081-8C96-BA921FA3A4D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{012D7B71-A61A-4EEC-ADD9-249164D1BD48}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3E-4081-8C96-BA921FA3A4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{F75B4DD8-8C51-4EC1-AA30-FE306C2CB9BD}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3E-4081-8C96-BA921FA3A4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{34DAB7F4-D0D7-4D4A-8CE3-D29E0D5849D2}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3E-4081-8C96-BA921FA3A4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{BB83B64E-DBD6-4219-9018-423C1CD2894C}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3E-4081-8C96-BA921FA3A4D2}"/>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{9DC895F2-9FBB-4721-937F-D59F6EDBD53A}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3E-4081-8C96-BA921FA3A4D2}"/>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{CBD2368F-3566-479A-8C38-36A052943346}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3E-4081-8C96-BA921FA3A4D2}"/>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{A0995914-C483-495F-9381-2D61E8AD9609}</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3E-4081-8C96-BA921FA3A4D2}"/>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{204FCC84-477E-40B6-8369-8AC54FD65149}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3E-4081-8C96-BA921FA3A4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533E-4081-8C96-BA921FA3A4D2}"/>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{FDF6A5A3-6473-428A-96AA-6D81E498F908}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A4A-488F-A08E-8B0B2D34D1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{F68709F1-95D0-4068-976B-D36ECBA0BB62}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4A-488F-A08E-8B0B2D34D1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{57E5727F-3B03-4A45-ABAA-EA7B721A6B97}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4A-488F-A08E-8B0B2D34D1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{07D91126-079D-4AC3-858C-920CD9C19880}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4A-488F-A08E-8B0B2D34D1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{2E136980-BBA5-475A-825A-4999AB7E2EC5}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4A-488F-A08E-8B0B2D34D14A}"/>
                </c:ext>
              </c:extLst>
            </c:dLbl>
            <c:dLbl>
              <c:idx val="8"/>
              <c:layout>
                <c:manualLayout>
                  <c:x val="-4.5160355153971272E-2"/>
                  <c:y val="-6.835178542194811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{2B2B3653-C375-4B4C-9446-05B1D020B9FD}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A4A-488F-A08E-8B0B2D34D14A}"/>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{CBD87119-F2A2-4EDB-9DBC-B2E56116CA53}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A4A-488F-A08E-8B0B2D34D14A}"/>
                </c:ext>
              </c:extLst>
            </c:dLbl>
            <c:dLbl>
              <c:idx val="24"/>
              <c:layout>
                <c:manualLayout>
                  <c:x val="-1.8235628084250059E-2"/>
                  <c:y val="-5.648150875363978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{77BF7FD0-380C-4AA9-88AF-C25B631E9C5B}</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A4A-488F-A08E-8B0B2D34D14A}"/>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{7B611679-684D-47A5-8FCB-DE8FF6E232EA}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A4A-488F-A08E-8B0B2D34D1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c:v>
                </c:pt>
                <c:pt idx="16">
                  <c:v>7.8</c:v>
                </c:pt>
                <c:pt idx="24">
                  <c:v>8</c:v>
                </c:pt>
                <c:pt idx="32">
                  <c:v>9.1999999999999993</c:v>
                </c:pt>
              </c:numCache>
            </c:numRef>
          </c:xVal>
          <c:yVal>
            <c:numRef>
              <c:f>公会計指標分析・財政指標組合せ分析表!$BP$73:$DC$73</c:f>
              <c:numCache>
                <c:formatCode>#,##0.0;"▲ "#,##0.0</c:formatCode>
                <c:ptCount val="40"/>
                <c:pt idx="0">
                  <c:v>110.3</c:v>
                </c:pt>
                <c:pt idx="8">
                  <c:v>105.6</c:v>
                </c:pt>
                <c:pt idx="16">
                  <c:v>91.5</c:v>
                </c:pt>
                <c:pt idx="24">
                  <c:v>100.6</c:v>
                </c:pt>
                <c:pt idx="32">
                  <c:v>109.4</c:v>
                </c:pt>
              </c:numCache>
            </c:numRef>
          </c:yVal>
          <c:smooth val="0"/>
          <c:extLst>
            <c:ext xmlns:c16="http://schemas.microsoft.com/office/drawing/2014/chart" uri="{C3380CC4-5D6E-409C-BE32-E72D297353CC}">
              <c16:uniqueId val="{00000009-5A4A-488F-A08E-8B0B2D34D1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{E5A7A721-73CD-42B3-822A-23DABC2CFA0F}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A4A-488F-A08E-8B0B2D34D1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{7CDF77F5-93D0-4A45-8DDA-F3C339A90B7F}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4A-488F-A08E-8B0B2D34D1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{B85EA07C-DE73-4411-A306-739BF5A3E709}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4A-488F-A08E-8B0B2D34D1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{7670271B-690E-46B5-B48A-CFB9327AB925}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4A-488F-A08E-8B0B2D34D1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{0D080526-4BCE-421F-B452-C3DC47172F85}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4A-488F-A08E-8B0B2D34D14A}"/>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{E268896E-B47B-4271-8A61-831A6F2586F6}</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A4A-488F-A08E-8B0B2D34D14A}"/>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{1E8E811D-DF81-4285-B29C-51DCF2FE72EA}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A4A-488F-A08E-8B0B2D34D14A}"/>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{B7BC7283-77D6-45F9-859E-BBEE7D367BEA}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A4A-488F-A08E-8B0B2D34D14A}"/>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{36F6173E-98FA-4F92-99D2-647B3B7BEC5F}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A4A-488F-A08E-8B0B2D34D1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8.6</c:v>
                </c:pt>
                <c:pt idx="16">
                  <c:v>7.3</c:v>
                </c:pt>
                <c:pt idx="24">
                  <c:v>7.2</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A4A-488F-A08E-8B0B2D34D14A}"/>
            </c:ext>
          </c:extLst>
        </c:ser>
        <c:dLbls>
          <c:showLegendKey val="0"/>
          <c:showVal val="1"/>
          <c:showCatName val="0"/>
          <c:showSerName val="0"/>
          <c:showPercent val="0"/>
          <c:showBubbleSize val="0"/>
        </c:dLbls>
        <c:axId val="84219776"/>
        <c:axId val="84234240"/>
      </c:scatterChart>
      <c:valAx>
        <c:axId val="84219776"/>
        <c:scaling>
          <c:orientation val="minMax"/>
          <c:max val="9.4"/>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元利償還金は平成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年度に償還ピークを迎え、以降は減少傾向にあったが、平成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年度より、平成</a:t>
          </a:r>
          <a:r>
            <a:rPr kumimoji="1" lang="en-US" altLang="ja-JP" sz="1300">
              <a:latin typeface="ＭＳ ゴシック" pitchFamily="49" charset="-128"/>
              <a:ea typeface="ＭＳ ゴシック" pitchFamily="49" charset="-128"/>
            </a:rPr>
            <a:t>25</a:t>
          </a:r>
          <a:r>
            <a:rPr kumimoji="1" lang="ja-JP" altLang="en-US" sz="1300">
              <a:latin typeface="ＭＳ ゴシック" pitchFamily="49" charset="-128"/>
              <a:ea typeface="ＭＳ ゴシック" pitchFamily="49" charset="-128"/>
            </a:rPr>
            <a:t>年度に起債した小中一貫校整備事業債の元利償還が始まったことから、増加に転じている。次に償還ピークを迎える令和</a:t>
          </a:r>
          <a:r>
            <a:rPr kumimoji="1" lang="en-US" altLang="ja-JP" sz="1300">
              <a:latin typeface="ＭＳ ゴシック" pitchFamily="49" charset="-128"/>
              <a:ea typeface="ＭＳ ゴシック" pitchFamily="49" charset="-128"/>
            </a:rPr>
            <a:t>4</a:t>
          </a:r>
          <a:r>
            <a:rPr kumimoji="1" lang="ja-JP" altLang="en-US" sz="1300">
              <a:latin typeface="ＭＳ ゴシック" pitchFamily="49" charset="-128"/>
              <a:ea typeface="ＭＳ ゴシック" pitchFamily="49" charset="-128"/>
            </a:rPr>
            <a:t>年度までは元利償還金の増加を見込んでいる。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公営企業債の元利償還金に対する繰入金は下水道事業債の元利償還金が該当するが、下水道処理施設の改修工事等に伴う起債や元金償還が始まった地方債が多く、今後も漸増していくものと見込んでいる。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今後も事業の見直しや精査等を行い、投資的事業への地方債の発行抑制や公営企業の健全化及び現在の水準の向上に努める。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満期一括償還地方債を活用していないため、その償還に係る減債基金の積立は行っていない。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a:t>
          </a:r>
          <a:r>
            <a:rPr kumimoji="1" lang="en-US" altLang="ja-JP" sz="1400" baseline="0">
              <a:latin typeface="ＭＳ ゴシック" pitchFamily="49" charset="-128"/>
              <a:ea typeface="ＭＳ ゴシック" pitchFamily="49" charset="-128"/>
            </a:rPr>
            <a:t>(A)</a:t>
          </a:r>
          <a:r>
            <a:rPr kumimoji="1" lang="ja-JP" altLang="en-US" sz="1400" baseline="0">
              <a:latin typeface="ＭＳ ゴシック" pitchFamily="49" charset="-128"/>
              <a:ea typeface="ＭＳ ゴシック" pitchFamily="49" charset="-128"/>
            </a:rPr>
            <a:t>のうち一般会計等に係る地方債の現在高が増加（</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年度：</a:t>
          </a:r>
          <a:r>
            <a:rPr kumimoji="1" lang="en-US" altLang="ja-JP" sz="1400" baseline="0">
              <a:latin typeface="ＭＳ ゴシック" pitchFamily="49" charset="-128"/>
              <a:ea typeface="ＭＳ ゴシック" pitchFamily="49" charset="-128"/>
            </a:rPr>
            <a:t>3,970,973</a:t>
          </a:r>
          <a:r>
            <a:rPr kumimoji="1" lang="ja-JP" altLang="en-US" sz="1400" baseline="0">
              <a:latin typeface="ＭＳ ゴシック" pitchFamily="49" charset="-128"/>
              <a:ea typeface="ＭＳ ゴシック" pitchFamily="49" charset="-128"/>
            </a:rPr>
            <a:t>千円、前年度比</a:t>
          </a:r>
          <a:r>
            <a:rPr kumimoji="1" lang="en-US" altLang="ja-JP" sz="1400" baseline="0">
              <a:latin typeface="ＭＳ ゴシック" pitchFamily="49" charset="-128"/>
              <a:ea typeface="ＭＳ ゴシック" pitchFamily="49" charset="-128"/>
            </a:rPr>
            <a:t>3.2%</a:t>
          </a:r>
          <a:r>
            <a:rPr kumimoji="1" lang="ja-JP" altLang="en-US" sz="1400" baseline="0">
              <a:latin typeface="ＭＳ ゴシック" pitchFamily="49" charset="-128"/>
              <a:ea typeface="ＭＳ ゴシック" pitchFamily="49" charset="-128"/>
            </a:rPr>
            <a:t>増）に転じたが、その他の項目では減少傾向にある。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充当可能財源等</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全ての項目において減少傾向にあるため、将来負担費率の分子は増加傾向で推移している状況である。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en-US" altLang="ja-JP" sz="1400" baseline="0">
              <a:latin typeface="ＭＳ ゴシック" pitchFamily="49" charset="-128"/>
              <a:ea typeface="ＭＳ ゴシック" pitchFamily="49" charset="-128"/>
            </a:rPr>
            <a:t>(B)</a:t>
          </a:r>
          <a:r>
            <a:rPr kumimoji="1" lang="ja-JP" altLang="en-US" sz="1400" baseline="0">
              <a:latin typeface="ＭＳ ゴシック" pitchFamily="49" charset="-128"/>
              <a:ea typeface="ＭＳ ゴシック" pitchFamily="49" charset="-128"/>
            </a:rPr>
            <a:t>のうち充当可能基金については、普通交付税の減少等により財政調整基金を取り崩したため前年度から</a:t>
          </a:r>
          <a:r>
            <a:rPr kumimoji="1" lang="en-US" altLang="ja-JP" sz="1400" baseline="0">
              <a:latin typeface="ＭＳ ゴシック" pitchFamily="49" charset="-128"/>
              <a:ea typeface="ＭＳ ゴシック" pitchFamily="49" charset="-128"/>
            </a:rPr>
            <a:t>144</a:t>
          </a:r>
          <a:r>
            <a:rPr kumimoji="1" lang="ja-JP" altLang="en-US" sz="1400" baseline="0">
              <a:latin typeface="ＭＳ ゴシック" pitchFamily="49" charset="-128"/>
              <a:ea typeface="ＭＳ ゴシック" pitchFamily="49" charset="-128"/>
            </a:rPr>
            <a:t>百万円減となっている。この影響により将来負担額は前年度から</a:t>
          </a:r>
          <a:r>
            <a:rPr kumimoji="1" lang="en-US" altLang="ja-JP" sz="1400" baseline="0">
              <a:latin typeface="ＭＳ ゴシック" pitchFamily="49" charset="-128"/>
              <a:ea typeface="ＭＳ ゴシック" pitchFamily="49" charset="-128"/>
            </a:rPr>
            <a:t>1.0%</a:t>
          </a:r>
          <a:r>
            <a:rPr kumimoji="1" lang="ja-JP" altLang="en-US" sz="1400" baseline="0">
              <a:latin typeface="ＭＳ ゴシック" pitchFamily="49" charset="-128"/>
              <a:ea typeface="ＭＳ ゴシック" pitchFamily="49" charset="-128"/>
            </a:rPr>
            <a:t>減となっているが、充当可能財源等が前年度から</a:t>
          </a:r>
          <a:r>
            <a:rPr kumimoji="1" lang="en-US" altLang="ja-JP" sz="1400" baseline="0">
              <a:latin typeface="ＭＳ ゴシック" pitchFamily="49" charset="-128"/>
              <a:ea typeface="ＭＳ ゴシック" pitchFamily="49" charset="-128"/>
            </a:rPr>
            <a:t>4.6%</a:t>
          </a:r>
          <a:r>
            <a:rPr kumimoji="1" lang="ja-JP" altLang="en-US" sz="1400" baseline="0">
              <a:latin typeface="ＭＳ ゴシック" pitchFamily="49" charset="-128"/>
              <a:ea typeface="ＭＳ ゴシック" pitchFamily="49" charset="-128"/>
            </a:rPr>
            <a:t>減となったため、将来負担比率の分子が前年度から</a:t>
          </a:r>
          <a:r>
            <a:rPr kumimoji="1" lang="en-US" altLang="ja-JP" sz="1400" baseline="0">
              <a:latin typeface="ＭＳ ゴシック" pitchFamily="49" charset="-128"/>
              <a:ea typeface="ＭＳ ゴシック" pitchFamily="49" charset="-128"/>
            </a:rPr>
            <a:t>6.9%</a:t>
          </a:r>
          <a:r>
            <a:rPr kumimoji="1" lang="ja-JP" altLang="en-US" sz="1400" baseline="0">
              <a:latin typeface="ＭＳ ゴシック" pitchFamily="49" charset="-128"/>
              <a:ea typeface="ＭＳ ゴシック" pitchFamily="49" charset="-128"/>
            </a:rPr>
            <a:t>増の</a:t>
          </a:r>
          <a:r>
            <a:rPr kumimoji="1" lang="en-US" altLang="ja-JP" sz="1400" baseline="0">
              <a:latin typeface="ＭＳ ゴシック" pitchFamily="49" charset="-128"/>
              <a:ea typeface="ＭＳ ゴシック" pitchFamily="49" charset="-128"/>
            </a:rPr>
            <a:t>2,756</a:t>
          </a:r>
          <a:r>
            <a:rPr kumimoji="1" lang="ja-JP" altLang="en-US" sz="1400" baseline="0">
              <a:latin typeface="ＭＳ ゴシック" pitchFamily="49" charset="-128"/>
              <a:ea typeface="ＭＳ ゴシック" pitchFamily="49" charset="-128"/>
            </a:rPr>
            <a:t>百万円となっている。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宮城県色麻町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普通交付税の減少や一部事務組合（加美郡保健医療福祉行政事務組合、大崎広域行政事務組合）への負担金等の財源に充てるために取り崩しを行ったことにより、前年度から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公共施設の老朽化対策に備え、特定目的基金の設置の検討や今後の事業計画を踏まえ基金の増加に努める。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・奨学資金貸付基金：奨学資金の貸与を目的とした基金。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・ふるさとまちづくり基金：色麻町の住みよい豊かなまちづくりを推進したいという思いのもとに寄せられた寄附金の適切な管理運用を目的とした基金。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・長寿社会対策基金：高齢化社会に対応した施策の展開及び地域振興や福祉の向上を目的とした基金。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世紀の田園文化創造基金：緑豊かで活力ある色麻の田園形成に係る地域活動の強化・支援を目的とした基金。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・東日本大震災復興基金：東日本大震災の復旧復興事業を目的とした基金。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東日本大震災復興基金において、自主防災組織防災活動助成事業、一時保管牧草農地還元実証実験業務委託及び防災計画改定業務委託の財源として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百万円の取り崩しを行ったことにより前年度から減少となっている。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令和元年度は継続事業である自主防災組織防災活動助成事業に加え、防災マップ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ハザードマップ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作成業務委託の財源に充てるため基金取り崩しを行う予定である。なお、令和元年度をもって事業が完了することに伴い、基金全額の取り崩しを予定している。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普通交付税の減少や一部事務組合（加美郡保健医療福祉行政事務組合、大崎広域行政事務組合）への負担金等の財源に充てるために取り崩しを行ったことにより、前年度から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各公共施設の老朽化が進行しており、今後、大規模改修に備え財政調整基金の増加に努める。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基金運用から生じた利子分を財源に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年度まで漸増していく見込みであるため、計画的に資金の増加に努める。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該当なし</a:t>
          </a: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8" name="正方形/長方形 57">
          <a:extLst>
            <a:ext uri="{FF2B5EF4-FFF2-40B4-BE49-F238E27FC236}">
              <a16:creationId xmlns:a16="http://schemas.microsoft.com/office/drawing/2014/main" id="{00000000-0008-0000-0D00-00003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9" name="正方形/長方形 58">
          <a:extLst>
            <a:ext uri="{FF2B5EF4-FFF2-40B4-BE49-F238E27FC236}">
              <a16:creationId xmlns:a16="http://schemas.microsoft.com/office/drawing/2014/main" id="{00000000-0008-0000-0D00-00003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0" name="正方形/長方形 59">
          <a:extLst>
            <a:ext uri="{FF2B5EF4-FFF2-40B4-BE49-F238E27FC236}">
              <a16:creationId xmlns:a16="http://schemas.microsoft.com/office/drawing/2014/main" id="{00000000-0008-0000-0D00-00003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1" name="テキスト ボックス 60">
          <a:extLst>
            <a:ext uri="{FF2B5EF4-FFF2-40B4-BE49-F238E27FC236}">
              <a16:creationId xmlns:a16="http://schemas.microsoft.com/office/drawing/2014/main" id="{00000000-0008-0000-0D00-00003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前年度から</a:t>
          </a:r>
          <a:r>
            <a:rPr kumimoji="1" lang="en-US" altLang="ja-JP" sz="1050">
              <a:latin typeface="ＭＳ Ｐゴシック" panose="020B0600070205080204" pitchFamily="50" charset="-128"/>
              <a:ea typeface="ＭＳ Ｐゴシック" panose="020B0600070205080204" pitchFamily="50" charset="-128"/>
            </a:rPr>
            <a:t>22.8</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659.2%</a:t>
          </a:r>
          <a:r>
            <a:rPr kumimoji="1" lang="ja-JP" altLang="en-US" sz="1050">
              <a:latin typeface="ＭＳ Ｐゴシック" panose="020B0600070205080204" pitchFamily="50" charset="-128"/>
              <a:ea typeface="ＭＳ Ｐゴシック" panose="020B0600070205080204" pitchFamily="50" charset="-128"/>
            </a:rPr>
            <a:t>となり、宮城県平均（</a:t>
          </a:r>
          <a:r>
            <a:rPr kumimoji="1" lang="en-US" altLang="ja-JP" sz="1050">
              <a:latin typeface="ＭＳ Ｐゴシック" panose="020B0600070205080204" pitchFamily="50" charset="-128"/>
              <a:ea typeface="ＭＳ Ｐゴシック" panose="020B0600070205080204" pitchFamily="50" charset="-128"/>
            </a:rPr>
            <a:t>830.6</a:t>
          </a:r>
          <a:r>
            <a:rPr kumimoji="1" lang="ja-JP" altLang="en-US" sz="1050">
              <a:latin typeface="ＭＳ Ｐゴシック" panose="020B0600070205080204" pitchFamily="50" charset="-128"/>
              <a:ea typeface="ＭＳ Ｐゴシック" panose="020B0600070205080204" pitchFamily="50" charset="-128"/>
            </a:rPr>
            <a:t>）と比べると大きく下回っているが、全国平均（</a:t>
          </a:r>
          <a:r>
            <a:rPr kumimoji="1" lang="en-US" altLang="ja-JP" sz="1050">
              <a:latin typeface="ＭＳ Ｐゴシック" panose="020B0600070205080204" pitchFamily="50" charset="-128"/>
              <a:ea typeface="ＭＳ Ｐゴシック" panose="020B0600070205080204" pitchFamily="50" charset="-128"/>
            </a:rPr>
            <a:t>635.6</a:t>
          </a:r>
          <a:r>
            <a:rPr kumimoji="1" lang="ja-JP" altLang="en-US" sz="1050">
              <a:latin typeface="ＭＳ Ｐゴシック" panose="020B0600070205080204" pitchFamily="50" charset="-128"/>
              <a:ea typeface="ＭＳ Ｐゴシック" panose="020B0600070205080204" pitchFamily="50" charset="-128"/>
            </a:rPr>
            <a:t>）及び類似団体平均（</a:t>
          </a:r>
          <a:r>
            <a:rPr kumimoji="1" lang="en-US" altLang="ja-JP" sz="1050">
              <a:latin typeface="ＭＳ Ｐゴシック" panose="020B0600070205080204" pitchFamily="50" charset="-128"/>
              <a:ea typeface="ＭＳ Ｐゴシック" panose="020B0600070205080204" pitchFamily="50" charset="-128"/>
            </a:rPr>
            <a:t>462.6</a:t>
          </a:r>
          <a:r>
            <a:rPr kumimoji="1" lang="ja-JP" altLang="en-US" sz="1050">
              <a:latin typeface="ＭＳ Ｐゴシック" panose="020B0600070205080204" pitchFamily="50" charset="-128"/>
              <a:ea typeface="ＭＳ Ｐゴシック" panose="020B0600070205080204" pitchFamily="50" charset="-128"/>
            </a:rPr>
            <a:t>）と比べると上回っている状況である。地方債の発行抑制により、将来負担額は減少傾向にあるが、同時に充当可能基金残高において減少傾向にあり、結果として将来負担比率の分子が増加傾向にある。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宮城県平均と比較すると良好な水準にあるが、類似団体と比較すると数値に大きな乖離が生じているため、引き続き地方債の発行抑制を行っていくとともに、基金残高が増加に転じるような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id="{00000000-0008-0000-0D00-00004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78" name="債務償還比率最小値テキスト">
          <a:extLst>
            <a:ext uri="{FF2B5EF4-FFF2-40B4-BE49-F238E27FC236}">
              <a16:creationId xmlns:a16="http://schemas.microsoft.com/office/drawing/2014/main" id="{00000000-0008-0000-0D00-00004E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80" name="債務償還比率最大値テキスト">
          <a:extLst>
            <a:ext uri="{FF2B5EF4-FFF2-40B4-BE49-F238E27FC236}">
              <a16:creationId xmlns:a16="http://schemas.microsoft.com/office/drawing/2014/main" id="{00000000-0008-0000-0D00-000050000000}"/>
            </a:ext>
          </a:extLst>
        </xdr:cNvPr>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38456</xdr:rowOff>
    </xdr:from>
    <xdr:ext cx="469744" cy="259045"/>
    <xdr:sp macro="" textlink="">
      <xdr:nvSpPr>
        <xdr:cNvPr id="82" name="債務償還比率平均値テキスト">
          <a:extLst>
            <a:ext uri="{FF2B5EF4-FFF2-40B4-BE49-F238E27FC236}">
              <a16:creationId xmlns:a16="http://schemas.microsoft.com/office/drawing/2014/main" id="{00000000-0008-0000-0D00-000052000000}"/>
            </a:ext>
          </a:extLst>
        </xdr:cNvPr>
        <xdr:cNvSpPr txBox="1"/>
      </xdr:nvSpPr>
      <xdr:spPr>
        <a:xfrm>
          <a:off x="14846300" y="6124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167118</xdr:rowOff>
    </xdr:from>
    <xdr:to>
      <xdr:col>76</xdr:col>
      <xdr:colOff>73025</xdr:colOff>
      <xdr:row>30</xdr:row>
      <xdr:rowOff>97268</xdr:rowOff>
    </xdr:to>
    <xdr:sp macro="" textlink="">
      <xdr:nvSpPr>
        <xdr:cNvPr id="90" name="楕円 89">
          <a:extLst>
            <a:ext uri="{FF2B5EF4-FFF2-40B4-BE49-F238E27FC236}">
              <a16:creationId xmlns:a16="http://schemas.microsoft.com/office/drawing/2014/main" id="{00000000-0008-0000-0D00-00005A000000}"/>
            </a:ext>
          </a:extLst>
        </xdr:cNvPr>
        <xdr:cNvSpPr/>
      </xdr:nvSpPr>
      <xdr:spPr>
        <a:xfrm>
          <a:off x="14744700" y="591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18545</xdr:rowOff>
    </xdr:from>
    <xdr:ext cx="469744" cy="259045"/>
    <xdr:sp macro="" textlink="">
      <xdr:nvSpPr>
        <xdr:cNvPr id="91" name="債務償還比率該当値テキスト">
          <a:extLst>
            <a:ext uri="{FF2B5EF4-FFF2-40B4-BE49-F238E27FC236}">
              <a16:creationId xmlns:a16="http://schemas.microsoft.com/office/drawing/2014/main" id="{00000000-0008-0000-0D00-00005B000000}"/>
            </a:ext>
          </a:extLst>
        </xdr:cNvPr>
        <xdr:cNvSpPr txBox="1"/>
      </xdr:nvSpPr>
      <xdr:spPr>
        <a:xfrm>
          <a:off x="14846300" y="576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139771</xdr:rowOff>
    </xdr:from>
    <xdr:to>
      <xdr:col>72</xdr:col>
      <xdr:colOff>123825</xdr:colOff>
      <xdr:row>30</xdr:row>
      <xdr:rowOff>69921</xdr:rowOff>
    </xdr:to>
    <xdr:sp macro="" textlink="">
      <xdr:nvSpPr>
        <xdr:cNvPr id="92" name="楕円 91">
          <a:extLst>
            <a:ext uri="{FF2B5EF4-FFF2-40B4-BE49-F238E27FC236}">
              <a16:creationId xmlns:a16="http://schemas.microsoft.com/office/drawing/2014/main" id="{00000000-0008-0000-0D00-00005C000000}"/>
            </a:ext>
          </a:extLst>
        </xdr:cNvPr>
        <xdr:cNvSpPr/>
      </xdr:nvSpPr>
      <xdr:spPr>
        <a:xfrm>
          <a:off x="14033500" y="5883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19121</xdr:rowOff>
    </xdr:from>
    <xdr:to>
      <xdr:col>76</xdr:col>
      <xdr:colOff>22225</xdr:colOff>
      <xdr:row>30</xdr:row>
      <xdr:rowOff>46468</xdr:rowOff>
    </xdr:to>
    <xdr:cxnSp macro="">
      <xdr:nvCxnSpPr>
        <xdr:cNvPr id="93" name="直線コネクタ 92">
          <a:extLst>
            <a:ext uri="{FF2B5EF4-FFF2-40B4-BE49-F238E27FC236}">
              <a16:creationId xmlns:a16="http://schemas.microsoft.com/office/drawing/2014/main" id="{00000000-0008-0000-0D00-00005D000000}"/>
            </a:ext>
          </a:extLst>
        </xdr:cNvPr>
        <xdr:cNvCxnSpPr/>
      </xdr:nvCxnSpPr>
      <xdr:spPr>
        <a:xfrm>
          <a:off x="14084300" y="5934146"/>
          <a:ext cx="7112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135843</xdr:rowOff>
    </xdr:from>
    <xdr:ext cx="469744" cy="259045"/>
    <xdr:sp macro="" textlink="">
      <xdr:nvSpPr>
        <xdr:cNvPr id="94" name="n_1aveValue債務償還比率">
          <a:extLst>
            <a:ext uri="{FF2B5EF4-FFF2-40B4-BE49-F238E27FC236}">
              <a16:creationId xmlns:a16="http://schemas.microsoft.com/office/drawing/2014/main" id="{00000000-0008-0000-0D00-00005E000000}"/>
            </a:ext>
          </a:extLst>
        </xdr:cNvPr>
        <xdr:cNvSpPr txBox="1"/>
      </xdr:nvSpPr>
      <xdr:spPr>
        <a:xfrm>
          <a:off x="13836727" y="62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86448</xdr:rowOff>
    </xdr:from>
    <xdr:ext cx="469744" cy="259045"/>
    <xdr:sp macro="" textlink="">
      <xdr:nvSpPr>
        <xdr:cNvPr id="95" name="n_1mainValue債務償還比率">
          <a:extLst>
            <a:ext uri="{FF2B5EF4-FFF2-40B4-BE49-F238E27FC236}">
              <a16:creationId xmlns:a16="http://schemas.microsoft.com/office/drawing/2014/main" id="{00000000-0008-0000-0D00-00005F000000}"/>
            </a:ext>
          </a:extLst>
        </xdr:cNvPr>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00000000-0008-0000-0D00-000065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E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F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F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F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2" name="正方形/長方形 21">
          <a:extLst>
            <a:ext uri="{FF2B5EF4-FFF2-40B4-BE49-F238E27FC236}">
              <a16:creationId xmlns:a16="http://schemas.microsoft.com/office/drawing/2014/main" id="{00000000-0008-0000-0F00-000016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3" name="正方形/長方形 22">
          <a:extLst>
            <a:ext uri="{FF2B5EF4-FFF2-40B4-BE49-F238E27FC236}">
              <a16:creationId xmlns:a16="http://schemas.microsoft.com/office/drawing/2014/main" id="{00000000-0008-0000-0F00-000017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4" name="テキスト ボックス 23">
          <a:extLst>
            <a:ext uri="{FF2B5EF4-FFF2-40B4-BE49-F238E27FC236}">
              <a16:creationId xmlns:a16="http://schemas.microsoft.com/office/drawing/2014/main" id="{00000000-0008-0000-0F00-000018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0.30</a:t>
          </a:r>
          <a:r>
            <a:rPr kumimoji="1" lang="ja-JP" altLang="en-US" sz="1300">
              <a:latin typeface="ＭＳ Ｐゴシック" panose="020B0600070205080204" pitchFamily="50" charset="-128"/>
              <a:ea typeface="ＭＳ Ｐゴシック" panose="020B0600070205080204" pitchFamily="50" charset="-128"/>
            </a:rPr>
            <a:t>でと微増で推移したが、全国平均（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）、宮城県平均（</a:t>
          </a:r>
          <a:r>
            <a:rPr kumimoji="1" lang="en-US" altLang="ja-JP" sz="1300">
              <a:latin typeface="ＭＳ Ｐゴシック" panose="020B0600070205080204" pitchFamily="50" charset="-128"/>
              <a:ea typeface="ＭＳ Ｐゴシック" panose="020B0600070205080204" pitchFamily="50" charset="-128"/>
            </a:rPr>
            <a:t>0.54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solidFill>
                <a:schemeClr val="tx1"/>
              </a:solidFill>
              <a:latin typeface="ＭＳ Ｐゴシック" panose="020B0600070205080204" pitchFamily="50" charset="-128"/>
              <a:ea typeface="ＭＳ Ｐゴシック" panose="020B0600070205080204" pitchFamily="50" charset="-128"/>
            </a:rPr>
            <a:t>0.39</a:t>
          </a:r>
          <a:r>
            <a:rPr kumimoji="1" lang="ja-JP" altLang="en-US" sz="1300">
              <a:latin typeface="ＭＳ Ｐゴシック" panose="020B0600070205080204" pitchFamily="50" charset="-128"/>
              <a:ea typeface="ＭＳ Ｐゴシック" panose="020B0600070205080204" pitchFamily="50" charset="-128"/>
            </a:rPr>
            <a:t>）と比較するといずれも大きく下回っていることから、財政力基盤が低いことがうかがえる。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財政力基盤が低水準にある要因としては、人口減少に伴う町税の減収が挙げられる。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年度から開始の工業団地整備事業を始めとした企業誘致活動や定住化促進事業等を積極的に推進し、新たな自主財源創出や徴収強化による税収の確保に努め、財政基盤の強化を図る。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129722</xdr:rowOff>
    </xdr:from>
    <xdr:to>
      <xdr:col>23</xdr:col>
      <xdr:colOff>133350</xdr:colOff>
      <xdr:row>43</xdr:row>
      <xdr:rowOff>141212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02072"/>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141212</xdr:rowOff>
    </xdr:from>
    <xdr:to>
      <xdr:col>19</xdr:col>
      <xdr:colOff>133350</xdr:colOff>
      <xdr:row>43</xdr:row>
      <xdr:rowOff>141212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135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141212</xdr:rowOff>
    </xdr:from>
    <xdr:to>
      <xdr:col>15</xdr:col>
      <xdr:colOff>82550</xdr:colOff>
      <xdr:row>43</xdr:row>
      <xdr:rowOff>152702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135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152702</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136374</xdr:rowOff>
    </xdr:from>
    <xdr:to>
      <xdr:col>11</xdr:col>
      <xdr:colOff>82550</xdr:colOff>
      <xdr:row>44</xdr:row>
      <xdr:rowOff>66524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51301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90412</xdr:rowOff>
    </xdr:from>
    <xdr:to>
      <xdr:col>19</xdr:col>
      <xdr:colOff>184150</xdr:colOff>
      <xdr:row>44</xdr:row>
      <xdr:rowOff>20562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5339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90412</xdr:rowOff>
    </xdr:from>
    <xdr:to>
      <xdr:col>15</xdr:col>
      <xdr:colOff>133350</xdr:colOff>
      <xdr:row>44</xdr:row>
      <xdr:rowOff>20562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5339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101902</xdr:rowOff>
    </xdr:from>
    <xdr:to>
      <xdr:col>11</xdr:col>
      <xdr:colOff>82550</xdr:colOff>
      <xdr:row>44</xdr:row>
      <xdr:rowOff>32052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42229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0.7</a:t>
          </a:r>
          <a:r>
            <a:rPr kumimoji="1" lang="ja-JP" altLang="en-US" sz="1100">
              <a:latin typeface="ＭＳ Ｐゴシック" panose="020B0600070205080204" pitchFamily="50" charset="-128"/>
              <a:ea typeface="ＭＳ Ｐゴシック" panose="020B0600070205080204" pitchFamily="50" charset="-128"/>
            </a:rPr>
            <a:t>ポイント減の</a:t>
          </a:r>
          <a:r>
            <a:rPr kumimoji="1" lang="en-US" altLang="ja-JP" sz="1100">
              <a:latin typeface="ＭＳ Ｐゴシック" panose="020B0600070205080204" pitchFamily="50" charset="-128"/>
              <a:ea typeface="ＭＳ Ｐゴシック" panose="020B0600070205080204" pitchFamily="50" charset="-128"/>
            </a:rPr>
            <a:t>87.4%</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93.0</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95.6</a:t>
          </a:r>
          <a:r>
            <a:rPr kumimoji="1" lang="ja-JP" altLang="en-US" sz="1100">
              <a:latin typeface="ＭＳ Ｐゴシック" panose="020B0600070205080204" pitchFamily="50" charset="-128"/>
              <a:ea typeface="ＭＳ Ｐゴシック" panose="020B0600070205080204" pitchFamily="50" charset="-128"/>
            </a:rPr>
            <a:t>）と比べると大きく下回っているが、類似団体平均（</a:t>
          </a:r>
          <a:r>
            <a:rPr kumimoji="1" lang="en-US" altLang="ja-JP" sz="1100">
              <a:latin typeface="ＭＳ Ｐゴシック" panose="020B0600070205080204" pitchFamily="50" charset="-128"/>
              <a:ea typeface="ＭＳ Ｐゴシック" panose="020B0600070205080204" pitchFamily="50" charset="-128"/>
            </a:rPr>
            <a:t>87.6</a:t>
          </a:r>
          <a:r>
            <a:rPr kumimoji="1" lang="ja-JP" altLang="en-US" sz="1100">
              <a:latin typeface="ＭＳ Ｐゴシック" panose="020B0600070205080204" pitchFamily="50" charset="-128"/>
              <a:ea typeface="ＭＳ Ｐゴシック" panose="020B0600070205080204" pitchFamily="50" charset="-128"/>
            </a:rPr>
            <a:t>）と比べると同程度の水準となっている。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主な減少要因としては、平成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年度のみの支出である特定防衛施設周辺整備調整交付金返還金の減（</a:t>
          </a:r>
          <a:r>
            <a:rPr kumimoji="1" lang="en-US" altLang="ja-JP" sz="1100">
              <a:latin typeface="ＭＳ Ｐゴシック" panose="020B0600070205080204" pitchFamily="50" charset="-128"/>
              <a:ea typeface="ＭＳ Ｐゴシック" panose="020B0600070205080204" pitchFamily="50" charset="-128"/>
            </a:rPr>
            <a:t>150,569</a:t>
          </a:r>
          <a:r>
            <a:rPr kumimoji="1" lang="ja-JP" altLang="en-US" sz="1100">
              <a:latin typeface="ＭＳ Ｐゴシック" panose="020B0600070205080204" pitchFamily="50" charset="-128"/>
              <a:ea typeface="ＭＳ Ｐゴシック" panose="020B0600070205080204" pitchFamily="50" charset="-128"/>
            </a:rPr>
            <a:t>千円減、皆減）、</a:t>
          </a:r>
          <a:r>
            <a:rPr kumimoji="1" lang="ja-JP" altLang="en-US" sz="1100">
              <a:solidFill>
                <a:schemeClr val="tx1"/>
              </a:solidFill>
              <a:latin typeface="ＭＳ Ｐゴシック" panose="020B0600070205080204" pitchFamily="50" charset="-128"/>
              <a:ea typeface="ＭＳ Ｐゴシック" panose="020B0600070205080204" pitchFamily="50" charset="-128"/>
            </a:rPr>
            <a:t>加美郡保健医療福祉行政事務組合負担金</a:t>
          </a:r>
          <a:r>
            <a:rPr kumimoji="1" lang="ja-JP" altLang="en-US" sz="1100">
              <a:latin typeface="ＭＳ Ｐゴシック" panose="020B0600070205080204" pitchFamily="50" charset="-128"/>
              <a:ea typeface="ＭＳ Ｐゴシック" panose="020B0600070205080204" pitchFamily="50" charset="-128"/>
            </a:rPr>
            <a:t>の減（</a:t>
          </a:r>
          <a:r>
            <a:rPr kumimoji="1" lang="en-US" altLang="ja-JP" sz="1100">
              <a:latin typeface="ＭＳ Ｐゴシック" panose="020B0600070205080204" pitchFamily="50" charset="-128"/>
              <a:ea typeface="ＭＳ Ｐゴシック" panose="020B0600070205080204" pitchFamily="50" charset="-128"/>
            </a:rPr>
            <a:t>12,702</a:t>
          </a:r>
          <a:r>
            <a:rPr kumimoji="1" lang="ja-JP" altLang="en-US" sz="1100">
              <a:latin typeface="ＭＳ Ｐゴシック" panose="020B0600070205080204" pitchFamily="50" charset="-128"/>
              <a:ea typeface="ＭＳ Ｐゴシック" panose="020B0600070205080204" pitchFamily="50" charset="-128"/>
            </a:rPr>
            <a:t>千円減、</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減）が挙げられる。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大型地方債の償還開始に伴う公債費の増といった義務的経費の増加が見込まれるため、事業の見直し及び精査を行うことで経常経費を削減していき、経常収支比率の上昇を抑え、財政の硬直化を招かないような財政運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119804</xdr:rowOff>
    </xdr:from>
    <xdr:to>
      <xdr:col>23</xdr:col>
      <xdr:colOff>133350</xdr:colOff>
      <xdr:row>64</xdr:row>
      <xdr:rowOff>147955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109260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142452</xdr:rowOff>
    </xdr:from>
    <xdr:to>
      <xdr:col>19</xdr:col>
      <xdr:colOff>133350</xdr:colOff>
      <xdr:row>64</xdr:row>
      <xdr:rowOff>147955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43802"/>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160672</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9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142452</xdr:rowOff>
    </xdr:from>
    <xdr:to>
      <xdr:col>15</xdr:col>
      <xdr:colOff>82550</xdr:colOff>
      <xdr:row>63</xdr:row>
      <xdr:rowOff>142452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9438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142452</xdr:rowOff>
    </xdr:from>
    <xdr:to>
      <xdr:col>11</xdr:col>
      <xdr:colOff>31750</xdr:colOff>
      <xdr:row>64</xdr:row>
      <xdr:rowOff>103717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0943802"/>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35348</xdr:rowOff>
    </xdr:from>
    <xdr:to>
      <xdr:col>11</xdr:col>
      <xdr:colOff>82550</xdr:colOff>
      <xdr:row>63</xdr:row>
      <xdr:rowOff>136948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83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147125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60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69004</xdr:rowOff>
    </xdr:from>
    <xdr:to>
      <xdr:col>23</xdr:col>
      <xdr:colOff>184150</xdr:colOff>
      <xdr:row>64</xdr:row>
      <xdr:rowOff>170604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85531</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97155</xdr:rowOff>
    </xdr:from>
    <xdr:to>
      <xdr:col>19</xdr:col>
      <xdr:colOff>184150</xdr:colOff>
      <xdr:row>65</xdr:row>
      <xdr:rowOff>27305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06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12082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15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91652</xdr:rowOff>
    </xdr:from>
    <xdr:to>
      <xdr:col>15</xdr:col>
      <xdr:colOff>133350</xdr:colOff>
      <xdr:row>64</xdr:row>
      <xdr:rowOff>21802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31979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66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91652</xdr:rowOff>
    </xdr:from>
    <xdr:to>
      <xdr:col>11</xdr:col>
      <xdr:colOff>82550</xdr:colOff>
      <xdr:row>64</xdr:row>
      <xdr:rowOff>21802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6579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7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236,894</a:t>
          </a:r>
          <a:r>
            <a:rPr kumimoji="1" lang="ja-JP" altLang="en-US" sz="1200">
              <a:latin typeface="ＭＳ Ｐゴシック" panose="020B0600070205080204" pitchFamily="50" charset="-128"/>
              <a:ea typeface="ＭＳ Ｐゴシック" panose="020B0600070205080204" pitchFamily="50" charset="-128"/>
            </a:rPr>
            <a:t>円と前年度より</a:t>
          </a:r>
          <a:r>
            <a:rPr kumimoji="1" lang="en-US" altLang="ja-JP" sz="1200">
              <a:latin typeface="ＭＳ Ｐゴシック" panose="020B0600070205080204" pitchFamily="50" charset="-128"/>
              <a:ea typeface="ＭＳ Ｐゴシック" panose="020B0600070205080204" pitchFamily="50" charset="-128"/>
            </a:rPr>
            <a:t>1,822</a:t>
          </a:r>
          <a:r>
            <a:rPr kumimoji="1" lang="ja-JP" altLang="en-US" sz="1200">
              <a:latin typeface="ＭＳ Ｐゴシック" panose="020B0600070205080204" pitchFamily="50" charset="-128"/>
              <a:ea typeface="ＭＳ Ｐゴシック" panose="020B0600070205080204" pitchFamily="50" charset="-128"/>
            </a:rPr>
            <a:t>円減少し、全国平均（</a:t>
          </a:r>
          <a:r>
            <a:rPr kumimoji="1" lang="en-US" altLang="ja-JP" sz="1200">
              <a:latin typeface="ＭＳ Ｐゴシック" panose="020B0600070205080204" pitchFamily="50" charset="-128"/>
              <a:ea typeface="ＭＳ Ｐゴシック" panose="020B0600070205080204" pitchFamily="50" charset="-128"/>
            </a:rPr>
            <a:t>132,793</a:t>
          </a:r>
          <a:r>
            <a:rPr kumimoji="1" lang="ja-JP" altLang="en-US" sz="1200">
              <a:latin typeface="ＭＳ Ｐゴシック" panose="020B0600070205080204" pitchFamily="50" charset="-128"/>
              <a:ea typeface="ＭＳ Ｐゴシック" panose="020B0600070205080204" pitchFamily="50" charset="-128"/>
            </a:rPr>
            <a:t>円）、宮城県平均（</a:t>
          </a:r>
          <a:r>
            <a:rPr kumimoji="1" lang="en-US" altLang="ja-JP" sz="1200">
              <a:latin typeface="ＭＳ Ｐゴシック" panose="020B0600070205080204" pitchFamily="50" charset="-128"/>
              <a:ea typeface="ＭＳ Ｐゴシック" panose="020B0600070205080204" pitchFamily="50" charset="-128"/>
            </a:rPr>
            <a:t>158,000</a:t>
          </a:r>
          <a:r>
            <a:rPr kumimoji="1" lang="ja-JP" altLang="en-US" sz="1200">
              <a:latin typeface="ＭＳ Ｐゴシック" panose="020B0600070205080204" pitchFamily="50" charset="-128"/>
              <a:ea typeface="ＭＳ Ｐゴシック" panose="020B0600070205080204" pitchFamily="50" charset="-128"/>
            </a:rPr>
            <a:t>円）、類似団体平均（</a:t>
          </a:r>
          <a:r>
            <a:rPr kumimoji="1" lang="en-US" altLang="ja-JP" sz="1200">
              <a:latin typeface="ＭＳ Ｐゴシック" panose="020B0600070205080204" pitchFamily="50" charset="-128"/>
              <a:ea typeface="ＭＳ Ｐゴシック" panose="020B0600070205080204" pitchFamily="50" charset="-128"/>
            </a:rPr>
            <a:t>224,174</a:t>
          </a:r>
          <a:r>
            <a:rPr kumimoji="1" lang="ja-JP" altLang="en-US" sz="1200">
              <a:latin typeface="ＭＳ Ｐゴシック" panose="020B0600070205080204" pitchFamily="50" charset="-128"/>
              <a:ea typeface="ＭＳ Ｐゴシック" panose="020B0600070205080204" pitchFamily="50" charset="-128"/>
            </a:rPr>
            <a:t>円）と比較すると、いずれも上回っている状況である。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減少要因として、議員</a:t>
          </a:r>
          <a:r>
            <a:rPr kumimoji="1" lang="en-US" altLang="ja-JP" sz="1200">
              <a:solidFill>
                <a:schemeClr val="tx1"/>
              </a:solidFill>
              <a:latin typeface="ＭＳ Ｐゴシック" panose="020B0600070205080204" pitchFamily="50" charset="-128"/>
              <a:ea typeface="ＭＳ Ｐゴシック" panose="020B0600070205080204" pitchFamily="50" charset="-128"/>
            </a:rPr>
            <a:t>1</a:t>
          </a:r>
          <a:r>
            <a:rPr kumimoji="1" lang="ja-JP" altLang="en-US" sz="1200">
              <a:solidFill>
                <a:schemeClr val="tx1"/>
              </a:solidFill>
              <a:latin typeface="ＭＳ Ｐゴシック" panose="020B0600070205080204" pitchFamily="50" charset="-128"/>
              <a:ea typeface="ＭＳ Ｐゴシック" panose="020B0600070205080204" pitchFamily="50" charset="-128"/>
            </a:rPr>
            <a:t>名欠員による議員報酬等の減（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3,446</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千円減）、選挙事務及び災害対応等に係る時間外勤務手当の減（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2.914</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千円減）、退職者減に伴う職員退職金の減（</a:t>
          </a:r>
          <a:r>
            <a:rPr kumimoji="1" lang="en-US" altLang="ja-JP" sz="1200">
              <a:solidFill>
                <a:schemeClr val="tx1"/>
              </a:solidFill>
              <a:latin typeface="ＭＳ Ｐゴシック" panose="020B0600070205080204" pitchFamily="50" charset="-128"/>
              <a:ea typeface="ＭＳ Ｐゴシック" panose="020B0600070205080204" pitchFamily="50" charset="-128"/>
            </a:rPr>
            <a:t>23,488</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千円）等が挙げられる。</a:t>
          </a:r>
          <a:endParaRPr kumimoji="1" lang="en-US" altLang="ja-JP" sz="1200">
            <a:solidFill>
              <a:schemeClr val="dk1"/>
            </a:solidFill>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latin typeface="ＭＳ Ｐゴシック" panose="020B0600070205080204" pitchFamily="50" charset="-128"/>
              <a:ea typeface="ＭＳ Ｐゴシック" panose="020B0600070205080204" pitchFamily="50" charset="-128"/>
            </a:rPr>
            <a:t>　今後も、</a:t>
          </a:r>
          <a:r>
            <a:rPr kumimoji="1" lang="ja-JP" altLang="en-US" sz="1200">
              <a:latin typeface="ＭＳ Ｐゴシック" panose="020B0600070205080204" pitchFamily="50" charset="-128"/>
              <a:ea typeface="ＭＳ Ｐゴシック" panose="020B0600070205080204" pitchFamily="50" charset="-128"/>
            </a:rPr>
            <a:t>経常経費の削減等の行財政改革を進め、類似団体平均を下回るよう努める。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156208</xdr:rowOff>
    </xdr:from>
    <xdr:to>
      <xdr:col>23</xdr:col>
      <xdr:colOff>133350</xdr:colOff>
      <xdr:row>82</xdr:row>
      <xdr:rowOff>162488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4114800" y="14215108"/>
          <a:ext cx="838200" cy="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78086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965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109127</xdr:rowOff>
    </xdr:from>
    <xdr:to>
      <xdr:col>19</xdr:col>
      <xdr:colOff>133350</xdr:colOff>
      <xdr:row>82</xdr:row>
      <xdr:rowOff>162488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168027"/>
          <a:ext cx="889000" cy="5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169191</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8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63835</xdr:rowOff>
    </xdr:from>
    <xdr:to>
      <xdr:col>15</xdr:col>
      <xdr:colOff>82550</xdr:colOff>
      <xdr:row>82</xdr:row>
      <xdr:rowOff>109127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4122735"/>
          <a:ext cx="889000" cy="4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63835</xdr:rowOff>
    </xdr:from>
    <xdr:to>
      <xdr:col>11</xdr:col>
      <xdr:colOff>31750</xdr:colOff>
      <xdr:row>82</xdr:row>
      <xdr:rowOff>65855</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flipV="1">
          <a:off x="1447800" y="14122735"/>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14500</xdr:rowOff>
    </xdr:from>
    <xdr:to>
      <xdr:col>11</xdr:col>
      <xdr:colOff>82550</xdr:colOff>
      <xdr:row>83</xdr:row>
      <xdr:rowOff>116100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100877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33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28282</xdr:rowOff>
    </xdr:from>
    <xdr:to>
      <xdr:col>7</xdr:col>
      <xdr:colOff>31750</xdr:colOff>
      <xdr:row>83</xdr:row>
      <xdr:rowOff>129882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114659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105408</xdr:rowOff>
    </xdr:from>
    <xdr:to>
      <xdr:col>23</xdr:col>
      <xdr:colOff>184150</xdr:colOff>
      <xdr:row>83</xdr:row>
      <xdr:rowOff>35558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77485</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111688</xdr:rowOff>
    </xdr:from>
    <xdr:to>
      <xdr:col>19</xdr:col>
      <xdr:colOff>184150</xdr:colOff>
      <xdr:row>83</xdr:row>
      <xdr:rowOff>41838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17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26615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25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58327</xdr:rowOff>
    </xdr:from>
    <xdr:to>
      <xdr:col>15</xdr:col>
      <xdr:colOff>133350</xdr:colOff>
      <xdr:row>82</xdr:row>
      <xdr:rowOff>159927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411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170104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886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13035</xdr:rowOff>
    </xdr:from>
    <xdr:to>
      <xdr:col>11</xdr:col>
      <xdr:colOff>82550</xdr:colOff>
      <xdr:row>82</xdr:row>
      <xdr:rowOff>114635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407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124812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840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15055</xdr:rowOff>
    </xdr:from>
    <xdr:to>
      <xdr:col>7</xdr:col>
      <xdr:colOff>31750</xdr:colOff>
      <xdr:row>82</xdr:row>
      <xdr:rowOff>116655</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40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126832</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84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96.0</a:t>
          </a:r>
          <a:r>
            <a:rPr kumimoji="1" lang="ja-JP" altLang="en-US" sz="1200">
              <a:latin typeface="ＭＳ Ｐゴシック" panose="020B0600070205080204" pitchFamily="50" charset="-128"/>
              <a:ea typeface="ＭＳ Ｐゴシック" panose="020B0600070205080204" pitchFamily="50" charset="-128"/>
            </a:rPr>
            <a:t>となった。全国市平均（</a:t>
          </a:r>
          <a:r>
            <a:rPr kumimoji="1" lang="en-US" altLang="ja-JP" sz="1200">
              <a:latin typeface="ＭＳ Ｐゴシック" panose="020B0600070205080204" pitchFamily="50" charset="-128"/>
              <a:ea typeface="ＭＳ Ｐゴシック" panose="020B0600070205080204" pitchFamily="50" charset="-128"/>
            </a:rPr>
            <a:t>98.9</a:t>
          </a:r>
          <a:r>
            <a:rPr kumimoji="1" lang="ja-JP" altLang="en-US" sz="1200">
              <a:latin typeface="ＭＳ Ｐゴシック" panose="020B0600070205080204" pitchFamily="50" charset="-128"/>
              <a:ea typeface="ＭＳ Ｐゴシック" panose="020B0600070205080204" pitchFamily="50" charset="-128"/>
            </a:rPr>
            <a:t>）、全国町村平均（</a:t>
          </a:r>
          <a:r>
            <a:rPr kumimoji="1" lang="en-US" altLang="ja-JP" sz="1200">
              <a:latin typeface="ＭＳ Ｐゴシック" panose="020B0600070205080204" pitchFamily="50" charset="-128"/>
              <a:ea typeface="ＭＳ Ｐゴシック" panose="020B0600070205080204" pitchFamily="50" charset="-128"/>
            </a:rPr>
            <a:t>96.3</a:t>
          </a:r>
          <a:r>
            <a:rPr kumimoji="1" lang="ja-JP" altLang="en-US" sz="1200">
              <a:latin typeface="ＭＳ Ｐゴシック" panose="020B0600070205080204" pitchFamily="50" charset="-128"/>
              <a:ea typeface="ＭＳ Ｐゴシック" panose="020B0600070205080204" pitchFamily="50" charset="-128"/>
            </a:rPr>
            <a:t>）と比較すると下回っているが、類似団体平均（</a:t>
          </a:r>
          <a:r>
            <a:rPr kumimoji="1" lang="en-US" altLang="ja-JP" sz="1200">
              <a:latin typeface="ＭＳ Ｐゴシック" panose="020B0600070205080204" pitchFamily="50" charset="-128"/>
              <a:ea typeface="ＭＳ Ｐゴシック" panose="020B0600070205080204" pitchFamily="50" charset="-128"/>
            </a:rPr>
            <a:t>95.7</a:t>
          </a:r>
          <a:r>
            <a:rPr kumimoji="1" lang="ja-JP" altLang="en-US" sz="1200">
              <a:latin typeface="ＭＳ Ｐゴシック" panose="020B0600070205080204" pitchFamily="50" charset="-128"/>
              <a:ea typeface="ＭＳ Ｐゴシック" panose="020B0600070205080204" pitchFamily="50" charset="-128"/>
            </a:rPr>
            <a:t>）と比較すると若干上回っている状況である。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今後も人事院勧告に基づいた運用に努め、適切な給与水準を保つことを目標とする。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18345</xdr:rowOff>
    </xdr:from>
    <xdr:to>
      <xdr:col>81</xdr:col>
      <xdr:colOff>44450</xdr:colOff>
      <xdr:row>85</xdr:row>
      <xdr:rowOff>31750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59159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128711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359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18345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36370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83</xdr:row>
      <xdr:rowOff>133350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3234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93134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1224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165805</xdr:rowOff>
    </xdr:from>
    <xdr:to>
      <xdr:col>68</xdr:col>
      <xdr:colOff>203200</xdr:colOff>
      <xdr:row>85</xdr:row>
      <xdr:rowOff>95955</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80732</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124477</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5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0.35</a:t>
          </a:r>
          <a:r>
            <a:rPr kumimoji="1" lang="ja-JP" altLang="en-US" sz="1200">
              <a:latin typeface="ＭＳ Ｐゴシック" panose="020B0600070205080204" pitchFamily="50" charset="-128"/>
              <a:ea typeface="ＭＳ Ｐゴシック" panose="020B0600070205080204" pitchFamily="50" charset="-128"/>
            </a:rPr>
            <a:t>人増の</a:t>
          </a:r>
          <a:r>
            <a:rPr kumimoji="1" lang="en-US" altLang="ja-JP" sz="1200">
              <a:latin typeface="ＭＳ Ｐゴシック" panose="020B0600070205080204" pitchFamily="50" charset="-128"/>
              <a:ea typeface="ＭＳ Ｐゴシック" panose="020B0600070205080204" pitchFamily="50" charset="-128"/>
            </a:rPr>
            <a:t>14.07</a:t>
          </a:r>
          <a:r>
            <a:rPr kumimoji="1" lang="ja-JP" altLang="en-US" sz="1200">
              <a:latin typeface="ＭＳ Ｐゴシック" panose="020B0600070205080204" pitchFamily="50" charset="-128"/>
              <a:ea typeface="ＭＳ Ｐゴシック" panose="020B0600070205080204" pitchFamily="50" charset="-128"/>
            </a:rPr>
            <a:t>人となった。全国平均（</a:t>
          </a:r>
          <a:r>
            <a:rPr kumimoji="1" lang="en-US" altLang="ja-JP" sz="1200">
              <a:latin typeface="ＭＳ Ｐゴシック" panose="020B0600070205080204" pitchFamily="50" charset="-128"/>
              <a:ea typeface="ＭＳ Ｐゴシック" panose="020B0600070205080204" pitchFamily="50" charset="-128"/>
            </a:rPr>
            <a:t>7.95</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9.93</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12.50</a:t>
          </a:r>
          <a:r>
            <a:rPr kumimoji="1" lang="ja-JP" altLang="en-US" sz="1200">
              <a:latin typeface="ＭＳ Ｐゴシック" panose="020B0600070205080204" pitchFamily="50" charset="-128"/>
              <a:ea typeface="ＭＳ Ｐゴシック" panose="020B0600070205080204" pitchFamily="50" charset="-128"/>
            </a:rPr>
            <a:t>）と比較するといずれも上回っている状況である。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年度より定員管理人数に増減はないものの、人口が年々減少していることが挙げられる。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年々増加傾向にあるため、事務の効率化等を行い、適切な定員管理に努める。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129159</xdr:rowOff>
    </xdr:from>
    <xdr:to>
      <xdr:col>81</xdr:col>
      <xdr:colOff>44450</xdr:colOff>
      <xdr:row>60</xdr:row>
      <xdr:rowOff>150273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416159"/>
          <a:ext cx="8382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21290</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136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129159</xdr:rowOff>
    </xdr:from>
    <xdr:to>
      <xdr:col>77</xdr:col>
      <xdr:colOff>44450</xdr:colOff>
      <xdr:row>60</xdr:row>
      <xdr:rowOff>129763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416159"/>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112317</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056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105029</xdr:rowOff>
    </xdr:from>
    <xdr:to>
      <xdr:col>72</xdr:col>
      <xdr:colOff>203200</xdr:colOff>
      <xdr:row>60</xdr:row>
      <xdr:rowOff>129763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392029"/>
          <a:ext cx="889000" cy="2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123176</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0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92964</xdr:rowOff>
    </xdr:from>
    <xdr:to>
      <xdr:col>68</xdr:col>
      <xdr:colOff>152400</xdr:colOff>
      <xdr:row>60</xdr:row>
      <xdr:rowOff>105029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37996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162211</xdr:rowOff>
    </xdr:from>
    <xdr:to>
      <xdr:col>68</xdr:col>
      <xdr:colOff>203200</xdr:colOff>
      <xdr:row>61</xdr:row>
      <xdr:rowOff>92361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77138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101871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99473</xdr:rowOff>
    </xdr:from>
    <xdr:to>
      <xdr:col>81</xdr:col>
      <xdr:colOff>95250</xdr:colOff>
      <xdr:row>61</xdr:row>
      <xdr:rowOff>29623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3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71550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35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78359</xdr:rowOff>
    </xdr:from>
    <xdr:to>
      <xdr:col>77</xdr:col>
      <xdr:colOff>95250</xdr:colOff>
      <xdr:row>61</xdr:row>
      <xdr:rowOff>8509</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164736</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0451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78963</xdr:rowOff>
    </xdr:from>
    <xdr:to>
      <xdr:col>73</xdr:col>
      <xdr:colOff>44450</xdr:colOff>
      <xdr:row>61</xdr:row>
      <xdr:rowOff>9113</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3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165340</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045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54229</xdr:rowOff>
    </xdr:from>
    <xdr:to>
      <xdr:col>68</xdr:col>
      <xdr:colOff>203200</xdr:colOff>
      <xdr:row>60</xdr:row>
      <xdr:rowOff>155829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166006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011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42164</xdr:rowOff>
    </xdr:from>
    <xdr:to>
      <xdr:col>64</xdr:col>
      <xdr:colOff>152400</xdr:colOff>
      <xdr:row>60</xdr:row>
      <xdr:rowOff>143764</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153941</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6.1</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7.1</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7.2</a:t>
          </a:r>
          <a:r>
            <a:rPr kumimoji="1" lang="ja-JP" altLang="en-US" sz="1200">
              <a:latin typeface="ＭＳ Ｐゴシック" panose="020B0600070205080204" pitchFamily="50" charset="-128"/>
              <a:ea typeface="ＭＳ Ｐゴシック" panose="020B0600070205080204" pitchFamily="50" charset="-128"/>
            </a:rPr>
            <a:t>）と比較して高い水準となっている。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要因としては、平成</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年度に実施した小中一貫校教育施設整備事業に係る起債の償還が始まったことが挙げられる。今後、地方債償還のピークを迎える令和</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年度までは高い水準で推移するものと見込んでいる。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今後は、事業の精査等を行うことで地方債の発行抑制に努め、公債費負担の軽減を図る。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3810</xdr:rowOff>
    </xdr:from>
    <xdr:to>
      <xdr:col>81</xdr:col>
      <xdr:colOff>44450</xdr:colOff>
      <xdr:row>41</xdr:row>
      <xdr:rowOff>119634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3326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63771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5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155956</xdr:rowOff>
    </xdr:from>
    <xdr:to>
      <xdr:col>77</xdr:col>
      <xdr:colOff>44450</xdr:colOff>
      <xdr:row>41</xdr:row>
      <xdr:rowOff>3810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155956</xdr:rowOff>
    </xdr:from>
    <xdr:to>
      <xdr:col>72</xdr:col>
      <xdr:colOff>203200</xdr:colOff>
      <xdr:row>41</xdr:row>
      <xdr:rowOff>3810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1395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3810</xdr:rowOff>
    </xdr:from>
    <xdr:to>
      <xdr:col>68</xdr:col>
      <xdr:colOff>152400</xdr:colOff>
      <xdr:row>41</xdr:row>
      <xdr:rowOff>81026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0332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97299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68834</xdr:rowOff>
    </xdr:from>
    <xdr:to>
      <xdr:col>81</xdr:col>
      <xdr:colOff>95250</xdr:colOff>
      <xdr:row>41</xdr:row>
      <xdr:rowOff>170434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40911</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7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124460</xdr:rowOff>
    </xdr:from>
    <xdr:to>
      <xdr:col>77</xdr:col>
      <xdr:colOff>95250</xdr:colOff>
      <xdr:row>41</xdr:row>
      <xdr:rowOff>54610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105156</xdr:rowOff>
    </xdr:from>
    <xdr:to>
      <xdr:col>73</xdr:col>
      <xdr:colOff>44450</xdr:colOff>
      <xdr:row>41</xdr:row>
      <xdr:rowOff>35306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20083</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04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124460</xdr:rowOff>
    </xdr:from>
    <xdr:to>
      <xdr:col>68</xdr:col>
      <xdr:colOff>203200</xdr:colOff>
      <xdr:row>41</xdr:row>
      <xdr:rowOff>54610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142003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前年度と比較して</a:t>
          </a:r>
          <a:r>
            <a:rPr kumimoji="1" lang="en-US" altLang="ja-JP" sz="1200">
              <a:latin typeface="ＭＳ Ｐゴシック" panose="020B0600070205080204" pitchFamily="50" charset="-128"/>
              <a:ea typeface="ＭＳ Ｐゴシック" panose="020B0600070205080204" pitchFamily="50" charset="-128"/>
            </a:rPr>
            <a:t>8.8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109.4%</a:t>
          </a:r>
          <a:r>
            <a:rPr kumimoji="1" lang="ja-JP" altLang="en-US" sz="1200">
              <a:latin typeface="ＭＳ Ｐゴシック" panose="020B0600070205080204" pitchFamily="50" charset="-128"/>
              <a:ea typeface="ＭＳ Ｐゴシック" panose="020B0600070205080204" pitchFamily="50" charset="-128"/>
            </a:rPr>
            <a:t>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要因として財政調整基金の取り崩しの影響により、充当可能財源とされる充当可能基金が前年度より約</a:t>
          </a:r>
          <a:r>
            <a:rPr kumimoji="1" lang="en-US" altLang="ja-JP" sz="1200">
              <a:solidFill>
                <a:schemeClr val="tx1"/>
              </a:solidFill>
              <a:latin typeface="ＭＳ Ｐゴシック" panose="020B0600070205080204" pitchFamily="50" charset="-128"/>
              <a:ea typeface="ＭＳ Ｐゴシック" panose="020B0600070205080204" pitchFamily="50" charset="-128"/>
            </a:rPr>
            <a:t>9.2%</a:t>
          </a:r>
          <a:r>
            <a:rPr kumimoji="1" lang="ja-JP" altLang="en-US" sz="1200">
              <a:latin typeface="ＭＳ Ｐゴシック" panose="020B0600070205080204" pitchFamily="50" charset="-128"/>
              <a:ea typeface="ＭＳ Ｐゴシック" panose="020B0600070205080204" pitchFamily="50" charset="-128"/>
            </a:rPr>
            <a:t>減となったことが挙げられる。また、将来負担額のうち、一般会計等に係る地方債の現在高が増加（</a:t>
          </a:r>
          <a:r>
            <a:rPr kumimoji="1" lang="en-US" altLang="ja-JP" sz="1200">
              <a:solidFill>
                <a:schemeClr val="tx1"/>
              </a:solidFill>
              <a:latin typeface="ＭＳ Ｐゴシック" panose="020B0600070205080204" pitchFamily="50" charset="-128"/>
              <a:ea typeface="ＭＳ Ｐゴシック" panose="020B0600070205080204" pitchFamily="50" charset="-128"/>
            </a:rPr>
            <a:t>30</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a:t>
          </a:r>
          <a:r>
            <a:rPr kumimoji="1" lang="en-US" altLang="ja-JP" sz="1200">
              <a:solidFill>
                <a:schemeClr val="tx1"/>
              </a:solidFill>
              <a:latin typeface="ＭＳ Ｐゴシック" panose="020B0600070205080204" pitchFamily="50" charset="-128"/>
              <a:ea typeface="ＭＳ Ｐゴシック" panose="020B0600070205080204" pitchFamily="50" charset="-128"/>
            </a:rPr>
            <a:t>3,970,973</a:t>
          </a:r>
          <a:r>
            <a:rPr kumimoji="1" lang="ja-JP" altLang="en-US" sz="1200">
              <a:solidFill>
                <a:schemeClr val="tx1"/>
              </a:solidFill>
              <a:latin typeface="ＭＳ Ｐゴシック" panose="020B0600070205080204" pitchFamily="50" charset="-128"/>
              <a:ea typeface="ＭＳ Ｐゴシック" panose="020B0600070205080204" pitchFamily="50" charset="-128"/>
            </a:rPr>
            <a:t>千円、前年度比</a:t>
          </a:r>
          <a:r>
            <a:rPr kumimoji="1" lang="en-US" altLang="ja-JP" sz="1200">
              <a:solidFill>
                <a:schemeClr val="tx1"/>
              </a:solidFill>
              <a:latin typeface="ＭＳ Ｐゴシック" panose="020B0600070205080204" pitchFamily="50" charset="-128"/>
              <a:ea typeface="ＭＳ Ｐゴシック" panose="020B0600070205080204" pitchFamily="50" charset="-128"/>
            </a:rPr>
            <a:t>3.2%</a:t>
          </a:r>
          <a:r>
            <a:rPr kumimoji="1" lang="ja-JP" altLang="en-US" sz="1200">
              <a:solidFill>
                <a:schemeClr val="tx1"/>
              </a:solidFill>
              <a:latin typeface="ＭＳ Ｐゴシック" panose="020B0600070205080204" pitchFamily="50" charset="-128"/>
              <a:ea typeface="ＭＳ Ｐゴシック" panose="020B0600070205080204" pitchFamily="50" charset="-128"/>
            </a:rPr>
            <a:t>増）したことに加え、加美郡保健医療福祉行政事務組合を始めとした一部事務組合負担金等が依然として</a:t>
          </a:r>
          <a:r>
            <a:rPr kumimoji="1" lang="ja-JP" altLang="en-US" sz="1200">
              <a:latin typeface="ＭＳ Ｐゴシック" panose="020B0600070205080204" pitchFamily="50" charset="-128"/>
              <a:ea typeface="ＭＳ Ｐゴシック" panose="020B0600070205080204" pitchFamily="50" charset="-128"/>
            </a:rPr>
            <a:t>大きな割合を占めている。そのため、今後も引き続き新規地方債の発行を必要最小限に留める等、将来負担額の減少に努める。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93726</xdr:rowOff>
    </xdr:from>
    <xdr:to>
      <xdr:col>81</xdr:col>
      <xdr:colOff>44450</xdr:colOff>
      <xdr:row>18</xdr:row>
      <xdr:rowOff>164507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179800" y="3179826"/>
          <a:ext cx="838200" cy="7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20532</xdr:rowOff>
    </xdr:from>
    <xdr:to>
      <xdr:col>77</xdr:col>
      <xdr:colOff>44450</xdr:colOff>
      <xdr:row>18</xdr:row>
      <xdr:rowOff>93726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5290800" y="3106632"/>
          <a:ext cx="889000" cy="7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20532</xdr:rowOff>
    </xdr:from>
    <xdr:to>
      <xdr:col>72</xdr:col>
      <xdr:colOff>203200</xdr:colOff>
      <xdr:row>18</xdr:row>
      <xdr:rowOff>133943</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4401800" y="3106632"/>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133943</xdr:rowOff>
    </xdr:from>
    <xdr:to>
      <xdr:col>68</xdr:col>
      <xdr:colOff>152400</xdr:colOff>
      <xdr:row>19</xdr:row>
      <xdr:rowOff>296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3512800" y="3220043"/>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113707</xdr:rowOff>
    </xdr:from>
    <xdr:to>
      <xdr:col>81</xdr:col>
      <xdr:colOff>95250</xdr:colOff>
      <xdr:row>19</xdr:row>
      <xdr:rowOff>43857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967200" y="319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85784</xdr:rowOff>
    </xdr:from>
    <xdr:ext cx="762000" cy="259045"/>
    <xdr:sp macro="" textlink="">
      <xdr:nvSpPr>
        <xdr:cNvPr id="461" name="将来負担の状況該当値テキスト">
          <a:extLst>
            <a:ext uri="{FF2B5EF4-FFF2-40B4-BE49-F238E27FC236}">
              <a16:creationId xmlns:a16="http://schemas.microsoft.com/office/drawing/2014/main" id="{00000000-0008-0000-0300-0000CD010000}"/>
            </a:ext>
          </a:extLst>
        </xdr:cNvPr>
        <xdr:cNvSpPr txBox="1"/>
      </xdr:nvSpPr>
      <xdr:spPr>
        <a:xfrm>
          <a:off x="17106900" y="317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42926</xdr:rowOff>
    </xdr:from>
    <xdr:to>
      <xdr:col>77</xdr:col>
      <xdr:colOff>95250</xdr:colOff>
      <xdr:row>18</xdr:row>
      <xdr:rowOff>144526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129000" y="312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129303</xdr:rowOff>
    </xdr:from>
    <xdr:ext cx="7366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798800" y="321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141182</xdr:rowOff>
    </xdr:from>
    <xdr:to>
      <xdr:col>73</xdr:col>
      <xdr:colOff>44450</xdr:colOff>
      <xdr:row>18</xdr:row>
      <xdr:rowOff>71332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5240000" y="305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56109</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909800" y="314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83143</xdr:rowOff>
    </xdr:from>
    <xdr:to>
      <xdr:col>68</xdr:col>
      <xdr:colOff>203200</xdr:colOff>
      <xdr:row>19</xdr:row>
      <xdr:rowOff>13293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43510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169520</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020800" y="325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120946</xdr:rowOff>
    </xdr:from>
    <xdr:to>
      <xdr:col>64</xdr:col>
      <xdr:colOff>152400</xdr:colOff>
      <xdr:row>19</xdr:row>
      <xdr:rowOff>51096</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462000" y="320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35873</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131800" y="329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ポイント減の</a:t>
          </a:r>
          <a:r>
            <a:rPr kumimoji="1" lang="en-US" altLang="ja-JP" sz="1200">
              <a:latin typeface="ＭＳ Ｐゴシック" panose="020B0600070205080204" pitchFamily="50" charset="-128"/>
              <a:ea typeface="ＭＳ Ｐゴシック" panose="020B0600070205080204" pitchFamily="50" charset="-128"/>
            </a:rPr>
            <a:t>24.9%</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25.6</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29.1</a:t>
          </a:r>
          <a:r>
            <a:rPr kumimoji="1" lang="ja-JP" altLang="en-US" sz="1200">
              <a:latin typeface="ＭＳ Ｐゴシック" panose="020B0600070205080204" pitchFamily="50" charset="-128"/>
              <a:ea typeface="ＭＳ Ｐゴシック" panose="020B0600070205080204" pitchFamily="50" charset="-128"/>
            </a:rPr>
            <a:t>）と比較すると下回っているが、類似団体平均（</a:t>
          </a:r>
          <a:r>
            <a:rPr kumimoji="1" lang="en-US" altLang="ja-JP" sz="1200">
              <a:latin typeface="ＭＳ Ｐゴシック" panose="020B0600070205080204" pitchFamily="50" charset="-128"/>
              <a:ea typeface="ＭＳ Ｐゴシック" panose="020B0600070205080204" pitchFamily="50" charset="-128"/>
            </a:rPr>
            <a:t>23.8</a:t>
          </a:r>
          <a:r>
            <a:rPr kumimoji="1" lang="ja-JP" altLang="en-US" sz="1200">
              <a:latin typeface="ＭＳ Ｐゴシック" panose="020B0600070205080204" pitchFamily="50" charset="-128"/>
              <a:ea typeface="ＭＳ Ｐゴシック" panose="020B0600070205080204" pitchFamily="50" charset="-128"/>
            </a:rPr>
            <a:t>）と比較すると上回っている状況である。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議員</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名欠員による議員報酬等の減（</a:t>
          </a:r>
          <a:r>
            <a:rPr kumimoji="1" lang="en-US" altLang="ja-JP" sz="1200">
              <a:latin typeface="ＭＳ Ｐゴシック" panose="020B0600070205080204" pitchFamily="50" charset="-128"/>
              <a:ea typeface="ＭＳ Ｐゴシック" panose="020B0600070205080204" pitchFamily="50" charset="-128"/>
            </a:rPr>
            <a:t>3,446</a:t>
          </a:r>
          <a:r>
            <a:rPr kumimoji="1" lang="ja-JP" altLang="en-US" sz="1200">
              <a:latin typeface="ＭＳ Ｐゴシック" panose="020B0600070205080204" pitchFamily="50" charset="-128"/>
              <a:ea typeface="ＭＳ Ｐゴシック" panose="020B0600070205080204" pitchFamily="50" charset="-128"/>
            </a:rPr>
            <a:t>千円減）、選挙事務及び災害対応等に係る時間外勤務手当の減（</a:t>
          </a:r>
          <a:r>
            <a:rPr kumimoji="1" lang="en-US" altLang="ja-JP" sz="1200">
              <a:latin typeface="ＭＳ Ｐゴシック" panose="020B0600070205080204" pitchFamily="50" charset="-128"/>
              <a:ea typeface="ＭＳ Ｐゴシック" panose="020B0600070205080204" pitchFamily="50" charset="-128"/>
            </a:rPr>
            <a:t>2,914</a:t>
          </a:r>
          <a:r>
            <a:rPr kumimoji="1" lang="ja-JP" altLang="en-US" sz="1200">
              <a:latin typeface="ＭＳ Ｐゴシック" panose="020B0600070205080204" pitchFamily="50" charset="-128"/>
              <a:ea typeface="ＭＳ Ｐゴシック" panose="020B0600070205080204" pitchFamily="50" charset="-128"/>
            </a:rPr>
            <a:t>千円減）、退職者減に伴う職員退職金の減（</a:t>
          </a:r>
          <a:r>
            <a:rPr kumimoji="1" lang="en-US" altLang="ja-JP" sz="1200">
              <a:latin typeface="ＭＳ Ｐゴシック" panose="020B0600070205080204" pitchFamily="50" charset="-128"/>
              <a:ea typeface="ＭＳ Ｐゴシック" panose="020B0600070205080204" pitchFamily="50" charset="-128"/>
            </a:rPr>
            <a:t>23,488</a:t>
          </a:r>
          <a:r>
            <a:rPr kumimoji="1" lang="ja-JP" altLang="en-US" sz="1200">
              <a:latin typeface="ＭＳ Ｐゴシック" panose="020B0600070205080204" pitchFamily="50" charset="-128"/>
              <a:ea typeface="ＭＳ Ｐゴシック" panose="020B0600070205080204" pitchFamily="50" charset="-128"/>
            </a:rPr>
            <a:t>千円減）等が要因として挙げられる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今後も事務事業の見直しによる効率化や適切な定員管理を図り、人件費の抑制に努めていく。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5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107950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90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906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xdr:rowOff>
    </xdr:from>
    <xdr:to>
      <xdr:col>11</xdr:col>
      <xdr:colOff>60325</xdr:colOff>
      <xdr:row>36</xdr:row>
      <xdr:rowOff>109220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119397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17.1%</a:t>
          </a:r>
          <a:r>
            <a:rPr kumimoji="1" lang="ja-JP" altLang="en-US" sz="1200">
              <a:latin typeface="ＭＳ Ｐゴシック" panose="020B0600070205080204" pitchFamily="50" charset="-128"/>
              <a:ea typeface="ＭＳ Ｐゴシック" panose="020B0600070205080204" pitchFamily="50" charset="-128"/>
            </a:rPr>
            <a:t>となり、全国平均（</a:t>
          </a:r>
          <a:r>
            <a:rPr kumimoji="1" lang="en-US" altLang="ja-JP" sz="1200">
              <a:latin typeface="ＭＳ Ｐゴシック" panose="020B0600070205080204" pitchFamily="50" charset="-128"/>
              <a:ea typeface="ＭＳ Ｐゴシック" panose="020B0600070205080204" pitchFamily="50" charset="-128"/>
            </a:rPr>
            <a:t>14.7</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15.0</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14.9</a:t>
          </a:r>
          <a:r>
            <a:rPr kumimoji="1" lang="ja-JP" altLang="en-US" sz="1200">
              <a:latin typeface="ＭＳ Ｐゴシック" panose="020B0600070205080204" pitchFamily="50" charset="-128"/>
              <a:ea typeface="ＭＳ Ｐゴシック" panose="020B0600070205080204" pitchFamily="50" charset="-128"/>
            </a:rPr>
            <a:t>）と比較していずれも上回っている状況である。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賃金（</a:t>
          </a:r>
          <a:r>
            <a:rPr kumimoji="1" lang="en-US" altLang="ja-JP" sz="1200">
              <a:latin typeface="ＭＳ Ｐゴシック" panose="020B0600070205080204" pitchFamily="50" charset="-128"/>
              <a:ea typeface="ＭＳ Ｐゴシック" panose="020B0600070205080204" pitchFamily="50" charset="-128"/>
            </a:rPr>
            <a:t>4,560</a:t>
          </a:r>
          <a:r>
            <a:rPr kumimoji="1" lang="ja-JP" altLang="en-US" sz="1200">
              <a:latin typeface="ＭＳ Ｐゴシック" panose="020B0600070205080204" pitchFamily="50" charset="-128"/>
              <a:ea typeface="ＭＳ Ｐゴシック" panose="020B0600070205080204" pitchFamily="50" charset="-128"/>
            </a:rPr>
            <a:t>千円減）や社会保険料（</a:t>
          </a:r>
          <a:r>
            <a:rPr kumimoji="1" lang="en-US" altLang="ja-JP" sz="1200">
              <a:latin typeface="ＭＳ Ｐゴシック" panose="020B0600070205080204" pitchFamily="50" charset="-128"/>
              <a:ea typeface="ＭＳ Ｐゴシック" panose="020B0600070205080204" pitchFamily="50" charset="-128"/>
            </a:rPr>
            <a:t>2,253</a:t>
          </a:r>
          <a:r>
            <a:rPr kumimoji="1" lang="ja-JP" altLang="en-US" sz="1200">
              <a:latin typeface="ＭＳ Ｐゴシック" panose="020B0600070205080204" pitchFamily="50" charset="-128"/>
              <a:ea typeface="ＭＳ Ｐゴシック" panose="020B0600070205080204" pitchFamily="50" charset="-128"/>
            </a:rPr>
            <a:t>千円減）等は減少したが、全国瞬時警報システム機器保守管理委託業務（</a:t>
          </a:r>
          <a:r>
            <a:rPr kumimoji="1" lang="en-US" altLang="ja-JP" sz="1200">
              <a:latin typeface="ＭＳ Ｐゴシック" panose="020B0600070205080204" pitchFamily="50" charset="-128"/>
              <a:ea typeface="ＭＳ Ｐゴシック" panose="020B0600070205080204" pitchFamily="50" charset="-128"/>
            </a:rPr>
            <a:t>2,300</a:t>
          </a:r>
          <a:r>
            <a:rPr kumimoji="1" lang="ja-JP" altLang="en-US" sz="1200">
              <a:latin typeface="ＭＳ Ｐゴシック" panose="020B0600070205080204" pitchFamily="50" charset="-128"/>
              <a:ea typeface="ＭＳ Ｐゴシック" panose="020B0600070205080204" pitchFamily="50" charset="-128"/>
            </a:rPr>
            <a:t>千円皆増）といった新規事業も始まったため、高い水準にある。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今後は事業の効果等を精査し、コスト削減に繋げられるよう努める。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162923</xdr:rowOff>
    </xdr:from>
    <xdr:to>
      <xdr:col>82</xdr:col>
      <xdr:colOff>107950</xdr:colOff>
      <xdr:row>17</xdr:row>
      <xdr:rowOff>43724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06123"/>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37210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0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64951</xdr:rowOff>
    </xdr:from>
    <xdr:to>
      <xdr:col>78</xdr:col>
      <xdr:colOff>69850</xdr:colOff>
      <xdr:row>16</xdr:row>
      <xdr:rowOff>162923</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0815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112304</xdr:rowOff>
    </xdr:from>
    <xdr:to>
      <xdr:col>73</xdr:col>
      <xdr:colOff>180975</xdr:colOff>
      <xdr:row>16</xdr:row>
      <xdr:rowOff>64951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8405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112304</xdr:rowOff>
    </xdr:from>
    <xdr:to>
      <xdr:col>69</xdr:col>
      <xdr:colOff>92075</xdr:colOff>
      <xdr:row>15</xdr:row>
      <xdr:rowOff>164556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68405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54973</xdr:rowOff>
    </xdr:from>
    <xdr:to>
      <xdr:col>69</xdr:col>
      <xdr:colOff>142875</xdr:colOff>
      <xdr:row>15</xdr:row>
      <xdr:rowOff>156573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166750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39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48441</xdr:rowOff>
    </xdr:from>
    <xdr:to>
      <xdr:col>65</xdr:col>
      <xdr:colOff>53975</xdr:colOff>
      <xdr:row>15</xdr:row>
      <xdr:rowOff>150041</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160218</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164374</xdr:rowOff>
    </xdr:from>
    <xdr:to>
      <xdr:col>82</xdr:col>
      <xdr:colOff>158750</xdr:colOff>
      <xdr:row>17</xdr:row>
      <xdr:rowOff>94524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136451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112123</xdr:rowOff>
    </xdr:from>
    <xdr:to>
      <xdr:col>78</xdr:col>
      <xdr:colOff>120650</xdr:colOff>
      <xdr:row>17</xdr:row>
      <xdr:rowOff>42273</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5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27050</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4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xdr:rowOff>
    </xdr:from>
    <xdr:to>
      <xdr:col>74</xdr:col>
      <xdr:colOff>31750</xdr:colOff>
      <xdr:row>16</xdr:row>
      <xdr:rowOff>115751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100528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4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61504</xdr:rowOff>
    </xdr:from>
    <xdr:to>
      <xdr:col>69</xdr:col>
      <xdr:colOff>142875</xdr:colOff>
      <xdr:row>15</xdr:row>
      <xdr:rowOff>163104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147881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113756</xdr:rowOff>
    </xdr:from>
    <xdr:to>
      <xdr:col>65</xdr:col>
      <xdr:colOff>53975</xdr:colOff>
      <xdr:row>16</xdr:row>
      <xdr:rowOff>43906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28683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前年度と比較すると</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ポイント増の</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となった。全国平均（</a:t>
          </a:r>
          <a:r>
            <a:rPr kumimoji="1" lang="en-US" altLang="ja-JP" sz="1200">
              <a:latin typeface="ＭＳ Ｐゴシック" panose="020B0600070205080204" pitchFamily="50" charset="-128"/>
              <a:ea typeface="ＭＳ Ｐゴシック" panose="020B0600070205080204" pitchFamily="50" charset="-128"/>
            </a:rPr>
            <a:t>12.6</a:t>
          </a:r>
          <a:r>
            <a:rPr kumimoji="1" lang="ja-JP" altLang="en-US" sz="1200">
              <a:latin typeface="ＭＳ Ｐゴシック" panose="020B0600070205080204" pitchFamily="50" charset="-128"/>
              <a:ea typeface="ＭＳ Ｐゴシック" panose="020B0600070205080204" pitchFamily="50" charset="-128"/>
            </a:rPr>
            <a:t>）、宮城県平均（</a:t>
          </a:r>
          <a:r>
            <a:rPr kumimoji="1" lang="en-US" altLang="ja-JP" sz="1200">
              <a:latin typeface="ＭＳ Ｐゴシック" panose="020B0600070205080204" pitchFamily="50" charset="-128"/>
              <a:ea typeface="ＭＳ Ｐゴシック" panose="020B0600070205080204" pitchFamily="50" charset="-128"/>
            </a:rPr>
            <a:t>10.2</a:t>
          </a:r>
          <a:r>
            <a:rPr kumimoji="1" lang="ja-JP" altLang="en-US" sz="1200">
              <a:latin typeface="ＭＳ Ｐゴシック" panose="020B0600070205080204" pitchFamily="50" charset="-128"/>
              <a:ea typeface="ＭＳ Ｐゴシック" panose="020B0600070205080204" pitchFamily="50" charset="-128"/>
            </a:rPr>
            <a:t>）、類似団体平均（</a:t>
          </a:r>
          <a:r>
            <a:rPr kumimoji="1" lang="en-US" altLang="ja-JP" sz="1200">
              <a:latin typeface="ＭＳ Ｐゴシック" panose="020B0600070205080204" pitchFamily="50" charset="-128"/>
              <a:ea typeface="ＭＳ Ｐゴシック" panose="020B0600070205080204" pitchFamily="50" charset="-128"/>
            </a:rPr>
            <a:t>4.6</a:t>
          </a:r>
          <a:r>
            <a:rPr kumimoji="1" lang="ja-JP" altLang="en-US" sz="1200">
              <a:latin typeface="ＭＳ Ｐゴシック" panose="020B0600070205080204" pitchFamily="50" charset="-128"/>
              <a:ea typeface="ＭＳ Ｐゴシック" panose="020B0600070205080204" pitchFamily="50" charset="-128"/>
            </a:rPr>
            <a:t>）と比較していずれも下回っている状況である。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臨時福祉給付金（</a:t>
          </a:r>
          <a:r>
            <a:rPr kumimoji="1" lang="en-US" altLang="ja-JP" sz="1200">
              <a:latin typeface="ＭＳ Ｐゴシック" panose="020B0600070205080204" pitchFamily="50" charset="-128"/>
              <a:ea typeface="ＭＳ Ｐゴシック" panose="020B0600070205080204" pitchFamily="50" charset="-128"/>
            </a:rPr>
            <a:t>16,301</a:t>
          </a:r>
          <a:r>
            <a:rPr kumimoji="1" lang="ja-JP" altLang="en-US" sz="1200">
              <a:latin typeface="ＭＳ Ｐゴシック" panose="020B0600070205080204" pitchFamily="50" charset="-128"/>
              <a:ea typeface="ＭＳ Ｐゴシック" panose="020B0600070205080204" pitchFamily="50" charset="-128"/>
            </a:rPr>
            <a:t>千円減）や児童措置事業（</a:t>
          </a:r>
          <a:r>
            <a:rPr kumimoji="1" lang="en-US" altLang="ja-JP" sz="1200">
              <a:latin typeface="ＭＳ Ｐゴシック" panose="020B0600070205080204" pitchFamily="50" charset="-128"/>
              <a:ea typeface="ＭＳ Ｐゴシック" panose="020B0600070205080204" pitchFamily="50" charset="-128"/>
            </a:rPr>
            <a:t>3,645</a:t>
          </a:r>
          <a:r>
            <a:rPr kumimoji="1" lang="ja-JP" altLang="en-US" sz="1200">
              <a:latin typeface="ＭＳ Ｐゴシック" panose="020B0600070205080204" pitchFamily="50" charset="-128"/>
              <a:ea typeface="ＭＳ Ｐゴシック" panose="020B0600070205080204" pitchFamily="50" charset="-128"/>
            </a:rPr>
            <a:t>千円減）等は減少したが、乳幼児・児童医療費助成事業の増（</a:t>
          </a:r>
          <a:r>
            <a:rPr kumimoji="1" lang="en-US" altLang="ja-JP" sz="1200">
              <a:latin typeface="ＭＳ Ｐゴシック" panose="020B0600070205080204" pitchFamily="50" charset="-128"/>
              <a:ea typeface="ＭＳ Ｐゴシック" panose="020B0600070205080204" pitchFamily="50" charset="-128"/>
            </a:rPr>
            <a:t>1,105</a:t>
          </a:r>
          <a:r>
            <a:rPr kumimoji="1" lang="ja-JP" altLang="en-US" sz="1200">
              <a:latin typeface="ＭＳ Ｐゴシック" panose="020B0600070205080204" pitchFamily="50" charset="-128"/>
              <a:ea typeface="ＭＳ Ｐゴシック" panose="020B0600070205080204" pitchFamily="50" charset="-128"/>
            </a:rPr>
            <a:t>千円増）や老人福祉施設入所措置費（</a:t>
          </a:r>
          <a:r>
            <a:rPr kumimoji="1" lang="en-US" altLang="ja-JP" sz="1200">
              <a:latin typeface="ＭＳ Ｐゴシック" panose="020B0600070205080204" pitchFamily="50" charset="-128"/>
              <a:ea typeface="ＭＳ Ｐゴシック" panose="020B0600070205080204" pitchFamily="50" charset="-128"/>
            </a:rPr>
            <a:t>1,001</a:t>
          </a:r>
          <a:r>
            <a:rPr kumimoji="1" lang="ja-JP" altLang="en-US" sz="1200">
              <a:latin typeface="ＭＳ Ｐゴシック" panose="020B0600070205080204" pitchFamily="50" charset="-128"/>
              <a:ea typeface="ＭＳ Ｐゴシック" panose="020B0600070205080204" pitchFamily="50" charset="-128"/>
            </a:rPr>
            <a:t>千円増）等は増加傾向にある。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347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347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290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290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152400</xdr:rowOff>
    </xdr:from>
    <xdr:to>
      <xdr:col>11</xdr:col>
      <xdr:colOff>60325</xdr:colOff>
      <xdr:row>54</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前年度と比較すると</a:t>
          </a:r>
          <a:r>
            <a:rPr kumimoji="1" lang="en-US" altLang="ja-JP" sz="1050">
              <a:latin typeface="ＭＳ Ｐゴシック" panose="020B0600070205080204" pitchFamily="50" charset="-128"/>
              <a:ea typeface="ＭＳ Ｐゴシック" panose="020B0600070205080204" pitchFamily="50" charset="-128"/>
            </a:rPr>
            <a:t>1.4</a:t>
          </a:r>
          <a:r>
            <a:rPr kumimoji="1" lang="ja-JP" altLang="en-US" sz="1050">
              <a:latin typeface="ＭＳ Ｐゴシック" panose="020B0600070205080204" pitchFamily="50" charset="-128"/>
              <a:ea typeface="ＭＳ Ｐゴシック" panose="020B0600070205080204" pitchFamily="50" charset="-128"/>
            </a:rPr>
            <a:t>ポイント減の</a:t>
          </a:r>
          <a:r>
            <a:rPr kumimoji="1" lang="en-US" altLang="ja-JP" sz="1050">
              <a:latin typeface="ＭＳ Ｐゴシック" panose="020B0600070205080204" pitchFamily="50" charset="-128"/>
              <a:ea typeface="ＭＳ Ｐゴシック" panose="020B0600070205080204" pitchFamily="50" charset="-128"/>
            </a:rPr>
            <a:t>12.5%</a:t>
          </a:r>
          <a:r>
            <a:rPr kumimoji="1" lang="ja-JP" altLang="en-US" sz="1050">
              <a:latin typeface="ＭＳ Ｐゴシック" panose="020B0600070205080204" pitchFamily="50" charset="-128"/>
              <a:ea typeface="ＭＳ Ｐゴシック" panose="020B0600070205080204" pitchFamily="50" charset="-128"/>
            </a:rPr>
            <a:t>となり、全国平均（</a:t>
          </a:r>
          <a:r>
            <a:rPr kumimoji="1" lang="en-US" altLang="ja-JP" sz="1050">
              <a:latin typeface="ＭＳ Ｐゴシック" panose="020B0600070205080204" pitchFamily="50" charset="-128"/>
              <a:ea typeface="ＭＳ Ｐゴシック" panose="020B0600070205080204" pitchFamily="50" charset="-128"/>
            </a:rPr>
            <a:t>13.3</a:t>
          </a:r>
          <a:r>
            <a:rPr kumimoji="1" lang="ja-JP" altLang="en-US" sz="1050">
              <a:latin typeface="ＭＳ Ｐゴシック" panose="020B0600070205080204" pitchFamily="50" charset="-128"/>
              <a:ea typeface="ＭＳ Ｐゴシック" panose="020B0600070205080204" pitchFamily="50" charset="-128"/>
            </a:rPr>
            <a:t>）、宮城県平均（</a:t>
          </a:r>
          <a:r>
            <a:rPr kumimoji="1" lang="en-US" altLang="ja-JP" sz="1050">
              <a:latin typeface="ＭＳ Ｐゴシック" panose="020B0600070205080204" pitchFamily="50" charset="-128"/>
              <a:ea typeface="ＭＳ Ｐゴシック" panose="020B0600070205080204" pitchFamily="50" charset="-128"/>
            </a:rPr>
            <a:t>14.7</a:t>
          </a:r>
          <a:r>
            <a:rPr kumimoji="1" lang="ja-JP" altLang="en-US" sz="1050">
              <a:latin typeface="ＭＳ Ｐゴシック" panose="020B0600070205080204" pitchFamily="50" charset="-128"/>
              <a:ea typeface="ＭＳ Ｐゴシック" panose="020B0600070205080204" pitchFamily="50" charset="-128"/>
            </a:rPr>
            <a:t>）、類似団体平均（</a:t>
          </a:r>
          <a:r>
            <a:rPr kumimoji="1" lang="en-US" altLang="ja-JP" sz="1050">
              <a:latin typeface="ＭＳ Ｐゴシック" panose="020B0600070205080204" pitchFamily="50" charset="-128"/>
              <a:ea typeface="ＭＳ Ｐゴシック" panose="020B0600070205080204" pitchFamily="50" charset="-128"/>
            </a:rPr>
            <a:t>14.6</a:t>
          </a:r>
          <a:r>
            <a:rPr kumimoji="1" lang="ja-JP" altLang="en-US" sz="1050">
              <a:latin typeface="ＭＳ Ｐゴシック" panose="020B0600070205080204" pitchFamily="50" charset="-128"/>
              <a:ea typeface="ＭＳ Ｐゴシック" panose="020B0600070205080204" pitchFamily="50" charset="-128"/>
            </a:rPr>
            <a:t>）と比較していずれも下回っている状況である。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「その他」は維持補修費、投資及び出資金・貸付金、繰出金の経常収支比率の総計を指すが、国保特会への繰出金の減（</a:t>
          </a:r>
          <a:r>
            <a:rPr kumimoji="1" lang="en-US" altLang="ja-JP" sz="1050">
              <a:latin typeface="ＭＳ Ｐゴシック" panose="020B0600070205080204" pitchFamily="50" charset="-128"/>
              <a:ea typeface="ＭＳ Ｐゴシック" panose="020B0600070205080204" pitchFamily="50" charset="-128"/>
            </a:rPr>
            <a:t>7,199</a:t>
          </a:r>
          <a:r>
            <a:rPr kumimoji="1" lang="ja-JP" altLang="en-US" sz="1050">
              <a:latin typeface="ＭＳ Ｐゴシック" panose="020B0600070205080204" pitchFamily="50" charset="-128"/>
              <a:ea typeface="ＭＳ Ｐゴシック" panose="020B0600070205080204" pitchFamily="50" charset="-128"/>
            </a:rPr>
            <a:t>千円減）、介保特会への繰出金の減（</a:t>
          </a:r>
          <a:r>
            <a:rPr kumimoji="1" lang="en-US" altLang="ja-JP" sz="1050">
              <a:latin typeface="ＭＳ Ｐゴシック" panose="020B0600070205080204" pitchFamily="50" charset="-128"/>
              <a:ea typeface="ＭＳ Ｐゴシック" panose="020B0600070205080204" pitchFamily="50" charset="-128"/>
            </a:rPr>
            <a:t>7,526</a:t>
          </a:r>
          <a:r>
            <a:rPr kumimoji="1" lang="ja-JP" altLang="en-US" sz="1050">
              <a:latin typeface="ＭＳ Ｐゴシック" panose="020B0600070205080204" pitchFamily="50" charset="-128"/>
              <a:ea typeface="ＭＳ Ｐゴシック" panose="020B0600070205080204" pitchFamily="50" charset="-128"/>
            </a:rPr>
            <a:t>千円減）が減少要因として挙げられる。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しかし、公共施設の老朽化による修繕等に伴い、維持補修費が増加傾向にあり、今後さらにその傾向は強まる見込みである。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そのため、公共施設等総合管理計画並びに個別計画に基づく適正な維持補修に取組み、財政を圧迫させない計画的な財政運営に努める。</a:t>
          </a:r>
          <a:endParaRPr kumimoji="1" lang="en-US" altLang="ja-JP"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57</xdr:row>
      <xdr:rowOff>19558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7282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19558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7510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57</xdr:row>
      <xdr:rowOff>129286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75106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97282</xdr:rowOff>
    </xdr:from>
    <xdr:to>
      <xdr:col>69</xdr:col>
      <xdr:colOff>92075</xdr:colOff>
      <xdr:row>57</xdr:row>
      <xdr:rowOff>129286</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8699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67056</xdr:rowOff>
    </xdr:from>
    <xdr:to>
      <xdr:col>65</xdr:col>
      <xdr:colOff>53975</xdr:colOff>
      <xdr:row>56</xdr:row>
      <xdr:rowOff>168656</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7383</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78486</xdr:rowOff>
    </xdr:from>
    <xdr:to>
      <xdr:col>69</xdr:col>
      <xdr:colOff>142875</xdr:colOff>
      <xdr:row>58</xdr:row>
      <xdr:rowOff>8636</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164863</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46482</xdr:rowOff>
    </xdr:from>
    <xdr:to>
      <xdr:col>65</xdr:col>
      <xdr:colOff>53975</xdr:colOff>
      <xdr:row>57</xdr:row>
      <xdr:rowOff>148082</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132859</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19.0%</a:t>
          </a:r>
          <a:r>
            <a:rPr kumimoji="1" lang="ja-JP" altLang="en-US" sz="1100">
              <a:latin typeface="ＭＳ Ｐゴシック" panose="020B0600070205080204" pitchFamily="50" charset="-128"/>
              <a:ea typeface="ＭＳ Ｐゴシック" panose="020B0600070205080204" pitchFamily="50" charset="-128"/>
            </a:rPr>
            <a:t>となり、全国平均（</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10.2</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14.0</a:t>
          </a:r>
          <a:r>
            <a:rPr kumimoji="1" lang="ja-JP" altLang="en-US" sz="1100">
              <a:latin typeface="ＭＳ Ｐゴシック" panose="020B0600070205080204" pitchFamily="50" charset="-128"/>
              <a:ea typeface="ＭＳ Ｐゴシック" panose="020B0600070205080204" pitchFamily="50" charset="-128"/>
            </a:rPr>
            <a:t>）と比較していずれも上回っている状況である。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特定防衛施設周辺整備調整交付金返還金の減（</a:t>
          </a:r>
          <a:r>
            <a:rPr kumimoji="1" lang="en-US" altLang="ja-JP" sz="1100">
              <a:latin typeface="ＭＳ Ｐゴシック" panose="020B0600070205080204" pitchFamily="50" charset="-128"/>
              <a:ea typeface="ＭＳ Ｐゴシック" panose="020B0600070205080204" pitchFamily="50" charset="-128"/>
            </a:rPr>
            <a:t>150,569</a:t>
          </a:r>
          <a:r>
            <a:rPr kumimoji="1" lang="ja-JP" altLang="en-US" sz="1100">
              <a:latin typeface="ＭＳ Ｐゴシック" panose="020B0600070205080204" pitchFamily="50" charset="-128"/>
              <a:ea typeface="ＭＳ Ｐゴシック" panose="020B0600070205080204" pitchFamily="50" charset="-128"/>
            </a:rPr>
            <a:t>千円減）、加美郡保健医療福祉行政事務組合負担金の減（</a:t>
          </a:r>
          <a:r>
            <a:rPr kumimoji="1" lang="en-US" altLang="ja-JP" sz="1100">
              <a:latin typeface="ＭＳ Ｐゴシック" panose="020B0600070205080204" pitchFamily="50" charset="-128"/>
              <a:ea typeface="ＭＳ Ｐゴシック" panose="020B0600070205080204" pitchFamily="50" charset="-128"/>
            </a:rPr>
            <a:t>12,702</a:t>
          </a:r>
          <a:r>
            <a:rPr kumimoji="1" lang="ja-JP" altLang="en-US" sz="1100">
              <a:latin typeface="ＭＳ Ｐゴシック" panose="020B0600070205080204" pitchFamily="50" charset="-128"/>
              <a:ea typeface="ＭＳ Ｐゴシック" panose="020B0600070205080204" pitchFamily="50" charset="-128"/>
            </a:rPr>
            <a:t>千円減）等が挙げられるが、大崎地域広域行政事務組合負担金の増（</a:t>
          </a:r>
          <a:r>
            <a:rPr kumimoji="1" lang="en-US" altLang="ja-JP" sz="1100">
              <a:latin typeface="ＭＳ Ｐゴシック" panose="020B0600070205080204" pitchFamily="50" charset="-128"/>
              <a:ea typeface="ＭＳ Ｐゴシック" panose="020B0600070205080204" pitchFamily="50" charset="-128"/>
            </a:rPr>
            <a:t>142,003</a:t>
          </a:r>
          <a:r>
            <a:rPr kumimoji="1" lang="ja-JP" altLang="en-US" sz="1100">
              <a:latin typeface="ＭＳ Ｐゴシック" panose="020B0600070205080204" pitchFamily="50" charset="-128"/>
              <a:ea typeface="ＭＳ Ｐゴシック" panose="020B0600070205080204" pitchFamily="50" charset="-128"/>
            </a:rPr>
            <a:t>千円増）の影響で高水準にある。また、各種団体への補助金も大きな割合を占めていることから、補助金交付に係る基準の明確化や事業の見直しを図り、水準を類似団体平均へ近づけるよう努める。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76708</xdr:rowOff>
    </xdr:from>
    <xdr:to>
      <xdr:col>82</xdr:col>
      <xdr:colOff>107950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918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35560</xdr:rowOff>
    </xdr:from>
    <xdr:to>
      <xdr:col>78</xdr:col>
      <xdr:colOff>69850</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5506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35560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5140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25908</xdr:rowOff>
    </xdr:from>
    <xdr:to>
      <xdr:col>78</xdr:col>
      <xdr:colOff>120650</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112285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62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156210</xdr:rowOff>
    </xdr:from>
    <xdr:to>
      <xdr:col>74</xdr:col>
      <xdr:colOff>31750</xdr:colOff>
      <xdr:row>38</xdr:row>
      <xdr:rowOff>86360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71137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137922</xdr:rowOff>
    </xdr:from>
    <xdr:to>
      <xdr:col>65</xdr:col>
      <xdr:colOff>53975</xdr:colOff>
      <xdr:row>38</xdr:row>
      <xdr:rowOff>68072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52849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となった。全国平均（</a:t>
          </a:r>
          <a:r>
            <a:rPr kumimoji="1" lang="en-US" altLang="ja-JP" sz="1100">
              <a:latin typeface="ＭＳ Ｐゴシック" panose="020B0600070205080204" pitchFamily="50" charset="-128"/>
              <a:ea typeface="ＭＳ Ｐゴシック" panose="020B0600070205080204" pitchFamily="50" charset="-128"/>
            </a:rPr>
            <a:t>16.6</a:t>
          </a:r>
          <a:r>
            <a:rPr kumimoji="1" lang="ja-JP" altLang="en-US" sz="1100">
              <a:latin typeface="ＭＳ Ｐゴシック" panose="020B0600070205080204" pitchFamily="50" charset="-128"/>
              <a:ea typeface="ＭＳ Ｐゴシック" panose="020B0600070205080204" pitchFamily="50" charset="-128"/>
            </a:rPr>
            <a:t>）、宮城県平均（</a:t>
          </a:r>
          <a:r>
            <a:rPr kumimoji="1" lang="en-US" altLang="ja-JP" sz="1100">
              <a:latin typeface="ＭＳ Ｐゴシック" panose="020B0600070205080204" pitchFamily="50" charset="-128"/>
              <a:ea typeface="ＭＳ Ｐゴシック" panose="020B0600070205080204" pitchFamily="50" charset="-128"/>
            </a:rPr>
            <a:t>16.4</a:t>
          </a:r>
          <a:r>
            <a:rPr kumimoji="1" lang="ja-JP" altLang="en-US" sz="1100">
              <a:latin typeface="ＭＳ Ｐゴシック" panose="020B0600070205080204" pitchFamily="50" charset="-128"/>
              <a:ea typeface="ＭＳ Ｐゴシック" panose="020B0600070205080204" pitchFamily="50" charset="-128"/>
            </a:rPr>
            <a:t>）、類似団体平均（</a:t>
          </a:r>
          <a:r>
            <a:rPr kumimoji="1" lang="en-US" altLang="ja-JP" sz="1100">
              <a:latin typeface="ＭＳ Ｐゴシック" panose="020B0600070205080204" pitchFamily="50" charset="-128"/>
              <a:ea typeface="ＭＳ Ｐゴシック" panose="020B0600070205080204" pitchFamily="50" charset="-128"/>
            </a:rPr>
            <a:t>15.7</a:t>
          </a:r>
          <a:r>
            <a:rPr kumimoji="1" lang="ja-JP" altLang="en-US" sz="1100">
              <a:latin typeface="ＭＳ Ｐゴシック" panose="020B0600070205080204" pitchFamily="50" charset="-128"/>
              <a:ea typeface="ＭＳ Ｐゴシック" panose="020B0600070205080204" pitchFamily="50" charset="-128"/>
            </a:rPr>
            <a:t>）と比較するといずれも下回っている。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年度に発行した小中一貫校整備事業債の元金償還が増加要因として挙げられ、公債費経常収支比率においては、元利償還額のピークである令和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年度までは漸増していき、類似団体平均へ近づいていくものと見込んでいる。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そのため、事業内容の見直しや精査を行うことで新規地方債の発行を抑制し、起債に極力依存しないような財政運営を心がけていく。</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3556</xdr:rowOff>
    </xdr:from>
    <xdr:to>
      <xdr:col>24</xdr:col>
      <xdr:colOff>25400</xdr:colOff>
      <xdr:row>76</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03375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75</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971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0200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160782</xdr:rowOff>
    </xdr:from>
    <xdr:to>
      <xdr:col>11</xdr:col>
      <xdr:colOff>60325</xdr:colOff>
      <xdr:row>78</xdr:row>
      <xdr:rowOff>90932</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75709</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25908</xdr:rowOff>
    </xdr:from>
    <xdr:to>
      <xdr:col>6</xdr:col>
      <xdr:colOff>171450</xdr:colOff>
      <xdr:row>78</xdr:row>
      <xdr:rowOff>127508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112285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147065</xdr:rowOff>
    </xdr:from>
    <xdr:to>
      <xdr:col>24</xdr:col>
      <xdr:colOff>76200</xdr:colOff>
      <xdr:row>76</xdr:row>
      <xdr:rowOff>77215</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163593</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124206</xdr:rowOff>
    </xdr:from>
    <xdr:to>
      <xdr:col>20</xdr:col>
      <xdr:colOff>38100</xdr:colOff>
      <xdr:row>76</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64533</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前年度と比較すると</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ポイント減の</a:t>
          </a:r>
          <a:r>
            <a:rPr kumimoji="1" lang="en-US" altLang="ja-JP" sz="1000">
              <a:latin typeface="ＭＳ Ｐゴシック" panose="020B0600070205080204" pitchFamily="50" charset="-128"/>
              <a:ea typeface="ＭＳ Ｐゴシック" panose="020B0600070205080204" pitchFamily="50" charset="-128"/>
            </a:rPr>
            <a:t>77.1%</a:t>
          </a:r>
          <a:r>
            <a:rPr kumimoji="1" lang="ja-JP" altLang="en-US" sz="1000">
              <a:latin typeface="ＭＳ Ｐゴシック" panose="020B0600070205080204" pitchFamily="50" charset="-128"/>
              <a:ea typeface="ＭＳ Ｐゴシック" panose="020B0600070205080204" pitchFamily="50" charset="-128"/>
            </a:rPr>
            <a:t>となった。宮城県平均（</a:t>
          </a:r>
          <a:r>
            <a:rPr kumimoji="1" lang="en-US" altLang="ja-JP" sz="1000">
              <a:latin typeface="ＭＳ Ｐゴシック" panose="020B0600070205080204" pitchFamily="50" charset="-128"/>
              <a:ea typeface="ＭＳ Ｐゴシック" panose="020B0600070205080204" pitchFamily="50" charset="-128"/>
            </a:rPr>
            <a:t>79.2</a:t>
          </a:r>
          <a:r>
            <a:rPr kumimoji="1" lang="ja-JP" altLang="en-US" sz="1000">
              <a:latin typeface="ＭＳ Ｐゴシック" panose="020B0600070205080204" pitchFamily="50" charset="-128"/>
              <a:ea typeface="ＭＳ Ｐゴシック" panose="020B0600070205080204" pitchFamily="50" charset="-128"/>
            </a:rPr>
            <a:t>）と比較すると下回っているが、全国平均（</a:t>
          </a:r>
          <a:r>
            <a:rPr kumimoji="1" lang="en-US" altLang="ja-JP" sz="1000">
              <a:latin typeface="ＭＳ Ｐゴシック" panose="020B0600070205080204" pitchFamily="50" charset="-128"/>
              <a:ea typeface="ＭＳ Ｐゴシック" panose="020B0600070205080204" pitchFamily="50" charset="-128"/>
            </a:rPr>
            <a:t>76.4</a:t>
          </a:r>
          <a:r>
            <a:rPr kumimoji="1" lang="ja-JP" altLang="en-US" sz="1000">
              <a:latin typeface="ＭＳ Ｐゴシック" panose="020B0600070205080204" pitchFamily="50" charset="-128"/>
              <a:ea typeface="ＭＳ Ｐゴシック" panose="020B0600070205080204" pitchFamily="50" charset="-128"/>
            </a:rPr>
            <a:t>）及び類似団体平均（</a:t>
          </a:r>
          <a:r>
            <a:rPr kumimoji="1" lang="en-US" altLang="ja-JP" sz="1000">
              <a:latin typeface="ＭＳ Ｐゴシック" panose="020B0600070205080204" pitchFamily="50" charset="-128"/>
              <a:ea typeface="ＭＳ Ｐゴシック" panose="020B0600070205080204" pitchFamily="50" charset="-128"/>
            </a:rPr>
            <a:t>71.9</a:t>
          </a:r>
          <a:r>
            <a:rPr kumimoji="1" lang="ja-JP" altLang="en-US" sz="1000">
              <a:latin typeface="ＭＳ Ｐゴシック" panose="020B0600070205080204" pitchFamily="50" charset="-128"/>
              <a:ea typeface="ＭＳ Ｐゴシック" panose="020B0600070205080204" pitchFamily="50" charset="-128"/>
            </a:rPr>
            <a:t>）と比較すると上回っている状況であり、類似団体と比較し上位の水準にある公債費とは対照的に下位の水準に位置している。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主要因としては、補助費等の経常収支比率が類似団体内の平均値から乖離しており、類似団体内でも高い水準に位置していることが要因と考えられる。補助費等の大部分を占める一部事務組合（加美郡保健医療福祉行政事務組合、大崎広域行政事務組合）への負担金が高い水準で推移しているため、早急な改善は難しい状況である。そのため、長期的に経常経費の削減に努め、類似団体内平均以下の水準まで公債費以外の経常収支比率を引き下げるよう財政運営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165863</xdr:rowOff>
    </xdr:from>
    <xdr:to>
      <xdr:col>82</xdr:col>
      <xdr:colOff>107950</xdr:colOff>
      <xdr:row>78</xdr:row>
      <xdr:rowOff>49276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67513"/>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65295</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2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56135</xdr:rowOff>
    </xdr:from>
    <xdr:to>
      <xdr:col>78</xdr:col>
      <xdr:colOff>69850</xdr:colOff>
      <xdr:row>78</xdr:row>
      <xdr:rowOff>49276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577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146829</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56135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349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91965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138430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39624</xdr:rowOff>
    </xdr:from>
    <xdr:to>
      <xdr:col>69</xdr:col>
      <xdr:colOff>142875</xdr:colOff>
      <xdr:row>74</xdr:row>
      <xdr:rowOff>141224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151401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62484</xdr:rowOff>
    </xdr:from>
    <xdr:to>
      <xdr:col>65</xdr:col>
      <xdr:colOff>53975</xdr:colOff>
      <xdr:row>74</xdr:row>
      <xdr:rowOff>164084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2811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51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115063</xdr:rowOff>
    </xdr:from>
    <xdr:to>
      <xdr:col>82</xdr:col>
      <xdr:colOff>158750</xdr:colOff>
      <xdr:row>78</xdr:row>
      <xdr:rowOff>45213</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87140</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169926</xdr:rowOff>
    </xdr:from>
    <xdr:to>
      <xdr:col>78</xdr:col>
      <xdr:colOff>120650</xdr:colOff>
      <xdr:row>78</xdr:row>
      <xdr:rowOff>100076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5335</xdr:rowOff>
    </xdr:from>
    <xdr:to>
      <xdr:col>74</xdr:col>
      <xdr:colOff>31750</xdr:colOff>
      <xdr:row>77</xdr:row>
      <xdr:rowOff>106935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153924</xdr:rowOff>
    </xdr:from>
    <xdr:to>
      <xdr:col>69</xdr:col>
      <xdr:colOff>142875</xdr:colOff>
      <xdr:row>77</xdr:row>
      <xdr:rowOff>84074</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2557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164804</xdr:rowOff>
    </xdr:from>
    <xdr:to>
      <xdr:col>29</xdr:col>
      <xdr:colOff>127000</xdr:colOff>
      <xdr:row>20</xdr:row>
      <xdr:rowOff>67412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98379"/>
          <a:ext cx="0" cy="1445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39489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1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67412</xdr:rowOff>
    </xdr:from>
    <xdr:to>
      <xdr:col>30</xdr:col>
      <xdr:colOff>25400</xdr:colOff>
      <xdr:row>20</xdr:row>
      <xdr:rowOff>67412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44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79731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41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164804</xdr:rowOff>
    </xdr:from>
    <xdr:to>
      <xdr:col>30</xdr:col>
      <xdr:colOff>25400</xdr:colOff>
      <xdr:row>11</xdr:row>
      <xdr:rowOff>164804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983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62373</xdr:rowOff>
    </xdr:from>
    <xdr:to>
      <xdr:col>29</xdr:col>
      <xdr:colOff>127000</xdr:colOff>
      <xdr:row>17</xdr:row>
      <xdr:rowOff>62693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24648"/>
          <a:ext cx="647700" cy="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122328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0846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150251</xdr:rowOff>
    </xdr:from>
    <xdr:to>
      <xdr:col>29</xdr:col>
      <xdr:colOff>177800</xdr:colOff>
      <xdr:row>18</xdr:row>
      <xdr:rowOff>80401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62373</xdr:rowOff>
    </xdr:from>
    <xdr:to>
      <xdr:col>26</xdr:col>
      <xdr:colOff>50800</xdr:colOff>
      <xdr:row>17</xdr:row>
      <xdr:rowOff>82527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4648"/>
          <a:ext cx="698500" cy="20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162413</xdr:rowOff>
    </xdr:from>
    <xdr:to>
      <xdr:col>26</xdr:col>
      <xdr:colOff>101600</xdr:colOff>
      <xdr:row>18</xdr:row>
      <xdr:rowOff>92563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77340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21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53924</xdr:rowOff>
    </xdr:from>
    <xdr:to>
      <xdr:col>22</xdr:col>
      <xdr:colOff>114300</xdr:colOff>
      <xdr:row>17</xdr:row>
      <xdr:rowOff>82527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16199"/>
          <a:ext cx="698500" cy="28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167936</xdr:rowOff>
    </xdr:from>
    <xdr:to>
      <xdr:col>22</xdr:col>
      <xdr:colOff>165100</xdr:colOff>
      <xdr:row>18</xdr:row>
      <xdr:rowOff>98086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82862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216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53924</xdr:rowOff>
    </xdr:from>
    <xdr:to>
      <xdr:col>18</xdr:col>
      <xdr:colOff>177800</xdr:colOff>
      <xdr:row>17</xdr:row>
      <xdr:rowOff>92704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16199"/>
          <a:ext cx="698500" cy="38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18349</xdr:rowOff>
    </xdr:from>
    <xdr:to>
      <xdr:col>19</xdr:col>
      <xdr:colOff>38100</xdr:colOff>
      <xdr:row>16</xdr:row>
      <xdr:rowOff>119949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130126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150781</xdr:rowOff>
    </xdr:from>
    <xdr:to>
      <xdr:col>15</xdr:col>
      <xdr:colOff>101600</xdr:colOff>
      <xdr:row>16</xdr:row>
      <xdr:rowOff>80931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11893</xdr:rowOff>
    </xdr:from>
    <xdr:to>
      <xdr:col>29</xdr:col>
      <xdr:colOff>177800</xdr:colOff>
      <xdr:row>17</xdr:row>
      <xdr:rowOff>113493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4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28420</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11573</xdr:rowOff>
    </xdr:from>
    <xdr:to>
      <xdr:col>26</xdr:col>
      <xdr:colOff>101600</xdr:colOff>
      <xdr:row>17</xdr:row>
      <xdr:rowOff>113173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3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123350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742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31727</xdr:rowOff>
    </xdr:from>
    <xdr:to>
      <xdr:col>22</xdr:col>
      <xdr:colOff>165100</xdr:colOff>
      <xdr:row>17</xdr:row>
      <xdr:rowOff>133327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94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143504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76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3124</xdr:rowOff>
    </xdr:from>
    <xdr:to>
      <xdr:col>19</xdr:col>
      <xdr:colOff>38100</xdr:colOff>
      <xdr:row>17</xdr:row>
      <xdr:rowOff>104724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65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89501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51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41904</xdr:rowOff>
    </xdr:from>
    <xdr:to>
      <xdr:col>15</xdr:col>
      <xdr:colOff>101600</xdr:colOff>
      <xdr:row>17</xdr:row>
      <xdr:rowOff>143504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04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128281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148660</xdr:rowOff>
    </xdr:from>
    <xdr:to>
      <xdr:col>29</xdr:col>
      <xdr:colOff>127000</xdr:colOff>
      <xdr:row>34</xdr:row>
      <xdr:rowOff>268865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416110"/>
          <a:ext cx="647700" cy="120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12578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22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268865</xdr:rowOff>
    </xdr:from>
    <xdr:to>
      <xdr:col>26</xdr:col>
      <xdr:colOff>50800</xdr:colOff>
      <xdr:row>35</xdr:row>
      <xdr:rowOff>19520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36315"/>
          <a:ext cx="698500" cy="93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121734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732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19520</xdr:rowOff>
    </xdr:from>
    <xdr:to>
      <xdr:col>22</xdr:col>
      <xdr:colOff>114300</xdr:colOff>
      <xdr:row>35</xdr:row>
      <xdr:rowOff>69774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629870"/>
          <a:ext cx="698500" cy="5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118857</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72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335007</xdr:rowOff>
    </xdr:from>
    <xdr:to>
      <xdr:col>18</xdr:col>
      <xdr:colOff>177800</xdr:colOff>
      <xdr:row>35</xdr:row>
      <xdr:rowOff>69774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02457"/>
          <a:ext cx="698500" cy="7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191757</xdr:rowOff>
    </xdr:from>
    <xdr:to>
      <xdr:col>19</xdr:col>
      <xdr:colOff>38100</xdr:colOff>
      <xdr:row>34</xdr:row>
      <xdr:rowOff>293357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592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303534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159734</xdr:rowOff>
    </xdr:from>
    <xdr:to>
      <xdr:col>15</xdr:col>
      <xdr:colOff>101600</xdr:colOff>
      <xdr:row>34</xdr:row>
      <xdr:rowOff>261334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427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271511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19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97860</xdr:rowOff>
    </xdr:from>
    <xdr:to>
      <xdr:col>29</xdr:col>
      <xdr:colOff>177800</xdr:colOff>
      <xdr:row>34</xdr:row>
      <xdr:rowOff>199460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653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285837</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10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218065</xdr:rowOff>
    </xdr:from>
    <xdr:to>
      <xdr:col>26</xdr:col>
      <xdr:colOff>101600</xdr:colOff>
      <xdr:row>34</xdr:row>
      <xdr:rowOff>319666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48551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329842</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2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311620</xdr:rowOff>
    </xdr:from>
    <xdr:to>
      <xdr:col>22</xdr:col>
      <xdr:colOff>165100</xdr:colOff>
      <xdr:row>35</xdr:row>
      <xdr:rowOff>70320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79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80497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4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18974</xdr:rowOff>
    </xdr:from>
    <xdr:to>
      <xdr:col>19</xdr:col>
      <xdr:colOff>38100</xdr:colOff>
      <xdr:row>35</xdr:row>
      <xdr:rowOff>120574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62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105351</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71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284207</xdr:rowOff>
    </xdr:from>
    <xdr:to>
      <xdr:col>15</xdr:col>
      <xdr:colOff>101600</xdr:colOff>
      <xdr:row>35</xdr:row>
      <xdr:rowOff>42907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551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27684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3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8689</xdr:rowOff>
    </xdr:from>
    <xdr:to>
      <xdr:col>24</xdr:col>
      <xdr:colOff>63500</xdr:colOff>
      <xdr:row>36</xdr:row>
      <xdr:rowOff>44115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80889"/>
          <a:ext cx="838200" cy="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46883</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19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8689</xdr:rowOff>
    </xdr:from>
    <xdr:to>
      <xdr:col>19</xdr:col>
      <xdr:colOff>177800</xdr:colOff>
      <xdr:row>36</xdr:row>
      <xdr:rowOff>29263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8088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164025</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33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29263</xdr:rowOff>
    </xdr:from>
    <xdr:to>
      <xdr:col>15</xdr:col>
      <xdr:colOff>50800</xdr:colOff>
      <xdr:row>36</xdr:row>
      <xdr:rowOff>61290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1463"/>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159118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42774</xdr:rowOff>
    </xdr:from>
    <xdr:to>
      <xdr:col>10</xdr:col>
      <xdr:colOff>114300</xdr:colOff>
      <xdr:row>36</xdr:row>
      <xdr:rowOff>61290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4974"/>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42418</xdr:rowOff>
    </xdr:from>
    <xdr:to>
      <xdr:col>10</xdr:col>
      <xdr:colOff>165100</xdr:colOff>
      <xdr:row>35</xdr:row>
      <xdr:rowOff>144018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160545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581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7496</xdr:rowOff>
    </xdr:from>
    <xdr:to>
      <xdr:col>6</xdr:col>
      <xdr:colOff>38100</xdr:colOff>
      <xdr:row>35</xdr:row>
      <xdr:rowOff>109096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125623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164765</xdr:rowOff>
    </xdr:from>
    <xdr:to>
      <xdr:col>24</xdr:col>
      <xdr:colOff>114300</xdr:colOff>
      <xdr:row>36</xdr:row>
      <xdr:rowOff>94915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6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16192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1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129339</xdr:rowOff>
    </xdr:from>
    <xdr:to>
      <xdr:col>20</xdr:col>
      <xdr:colOff>38100</xdr:colOff>
      <xdr:row>36</xdr:row>
      <xdr:rowOff>59489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76016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149913</xdr:rowOff>
    </xdr:from>
    <xdr:to>
      <xdr:col>15</xdr:col>
      <xdr:colOff>101600</xdr:colOff>
      <xdr:row>36</xdr:row>
      <xdr:rowOff>80063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96590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25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10490</xdr:rowOff>
    </xdr:from>
    <xdr:to>
      <xdr:col>10</xdr:col>
      <xdr:colOff>165100</xdr:colOff>
      <xdr:row>36</xdr:row>
      <xdr:rowOff>112090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103217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627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163424</xdr:rowOff>
    </xdr:from>
    <xdr:to>
      <xdr:col>6</xdr:col>
      <xdr:colOff>38100</xdr:colOff>
      <xdr:row>36</xdr:row>
      <xdr:rowOff>93574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84701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625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76577</xdr:rowOff>
    </xdr:from>
    <xdr:to>
      <xdr:col>24</xdr:col>
      <xdr:colOff>63500</xdr:colOff>
      <xdr:row>57</xdr:row>
      <xdr:rowOff>78827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849227"/>
          <a:ext cx="838200" cy="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76577</xdr:rowOff>
    </xdr:from>
    <xdr:to>
      <xdr:col>19</xdr:col>
      <xdr:colOff>177800</xdr:colOff>
      <xdr:row>57</xdr:row>
      <xdr:rowOff>105628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849227"/>
          <a:ext cx="8890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120571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9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105628</xdr:rowOff>
    </xdr:from>
    <xdr:to>
      <xdr:col>15</xdr:col>
      <xdr:colOff>50800</xdr:colOff>
      <xdr:row>57</xdr:row>
      <xdr:rowOff>133907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878278"/>
          <a:ext cx="889000" cy="2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133907</xdr:rowOff>
    </xdr:from>
    <xdr:to>
      <xdr:col>10</xdr:col>
      <xdr:colOff>114300</xdr:colOff>
      <xdr:row>57</xdr:row>
      <xdr:rowOff>138825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906557"/>
          <a:ext cx="889000" cy="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158568</xdr:rowOff>
    </xdr:from>
    <xdr:to>
      <xdr:col>10</xdr:col>
      <xdr:colOff>165100</xdr:colOff>
      <xdr:row>57</xdr:row>
      <xdr:rowOff>88718</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105245</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164478</xdr:rowOff>
    </xdr:from>
    <xdr:to>
      <xdr:col>6</xdr:col>
      <xdr:colOff>38100</xdr:colOff>
      <xdr:row>57</xdr:row>
      <xdr:rowOff>94628</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111155</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28027</xdr:rowOff>
    </xdr:from>
    <xdr:to>
      <xdr:col>24</xdr:col>
      <xdr:colOff>114300</xdr:colOff>
      <xdr:row>57</xdr:row>
      <xdr:rowOff>129627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80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6454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7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25777</xdr:rowOff>
    </xdr:from>
    <xdr:to>
      <xdr:col>20</xdr:col>
      <xdr:colOff>38100</xdr:colOff>
      <xdr:row>57</xdr:row>
      <xdr:rowOff>127377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7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143904</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57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54828</xdr:rowOff>
    </xdr:from>
    <xdr:to>
      <xdr:col>15</xdr:col>
      <xdr:colOff>101600</xdr:colOff>
      <xdr:row>57</xdr:row>
      <xdr:rowOff>156428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82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147555</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920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83107</xdr:rowOff>
    </xdr:from>
    <xdr:to>
      <xdr:col>10</xdr:col>
      <xdr:colOff>165100</xdr:colOff>
      <xdr:row>58</xdr:row>
      <xdr:rowOff>13257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4384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99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88025</xdr:rowOff>
    </xdr:from>
    <xdr:to>
      <xdr:col>6</xdr:col>
      <xdr:colOff>38100</xdr:colOff>
      <xdr:row>58</xdr:row>
      <xdr:rowOff>18175</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6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9302</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5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74892</xdr:rowOff>
    </xdr:from>
    <xdr:to>
      <xdr:col>24</xdr:col>
      <xdr:colOff>63500</xdr:colOff>
      <xdr:row>77</xdr:row>
      <xdr:rowOff>88703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76542"/>
          <a:ext cx="838200" cy="1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105999</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307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88703</xdr:rowOff>
    </xdr:from>
    <xdr:to>
      <xdr:col>19</xdr:col>
      <xdr:colOff>177800</xdr:colOff>
      <xdr:row>78</xdr:row>
      <xdr:rowOff>5265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90353"/>
          <a:ext cx="889000" cy="88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29055</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40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5265</xdr:rowOff>
    </xdr:from>
    <xdr:to>
      <xdr:col>15</xdr:col>
      <xdr:colOff>50800</xdr:colOff>
      <xdr:row>78</xdr:row>
      <xdr:rowOff>32468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78365"/>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62107</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11570</xdr:rowOff>
    </xdr:from>
    <xdr:to>
      <xdr:col>10</xdr:col>
      <xdr:colOff>114300</xdr:colOff>
      <xdr:row>78</xdr:row>
      <xdr:rowOff>32468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84670"/>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60992</xdr:rowOff>
    </xdr:from>
    <xdr:to>
      <xdr:col>10</xdr:col>
      <xdr:colOff>165100</xdr:colOff>
      <xdr:row>77</xdr:row>
      <xdr:rowOff>162592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7669</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52111" y="130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26549</xdr:rowOff>
    </xdr:from>
    <xdr:to>
      <xdr:col>6</xdr:col>
      <xdr:colOff>38100</xdr:colOff>
      <xdr:row>77</xdr:row>
      <xdr:rowOff>128149</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144676</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24092</xdr:rowOff>
    </xdr:from>
    <xdr:to>
      <xdr:col>24</xdr:col>
      <xdr:colOff>114300</xdr:colOff>
      <xdr:row>77</xdr:row>
      <xdr:rowOff>125692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22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46969</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7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37903</xdr:rowOff>
    </xdr:from>
    <xdr:to>
      <xdr:col>20</xdr:col>
      <xdr:colOff>38100</xdr:colOff>
      <xdr:row>77</xdr:row>
      <xdr:rowOff>139503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3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156030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1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125915</xdr:rowOff>
    </xdr:from>
    <xdr:to>
      <xdr:col>15</xdr:col>
      <xdr:colOff>101600</xdr:colOff>
      <xdr:row>78</xdr:row>
      <xdr:rowOff>56065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72592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10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153118</xdr:rowOff>
    </xdr:from>
    <xdr:to>
      <xdr:col>10</xdr:col>
      <xdr:colOff>165100</xdr:colOff>
      <xdr:row>78</xdr:row>
      <xdr:rowOff>83268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5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74395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4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132220</xdr:rowOff>
    </xdr:from>
    <xdr:to>
      <xdr:col>6</xdr:col>
      <xdr:colOff>38100</xdr:colOff>
      <xdr:row>78</xdr:row>
      <xdr:rowOff>62370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53497</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4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85179</xdr:rowOff>
    </xdr:from>
    <xdr:to>
      <xdr:col>24</xdr:col>
      <xdr:colOff>63500</xdr:colOff>
      <xdr:row>97</xdr:row>
      <xdr:rowOff>103338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715829"/>
          <a:ext cx="838200" cy="18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83593</xdr:rowOff>
    </xdr:from>
    <xdr:to>
      <xdr:col>19</xdr:col>
      <xdr:colOff>177800</xdr:colOff>
      <xdr:row>97</xdr:row>
      <xdr:rowOff>85179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714243"/>
          <a:ext cx="8890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83593</xdr:rowOff>
    </xdr:from>
    <xdr:to>
      <xdr:col>15</xdr:col>
      <xdr:colOff>50800</xdr:colOff>
      <xdr:row>97</xdr:row>
      <xdr:rowOff>136914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714243"/>
          <a:ext cx="889000" cy="5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136914</xdr:rowOff>
    </xdr:from>
    <xdr:to>
      <xdr:col>10</xdr:col>
      <xdr:colOff>114300</xdr:colOff>
      <xdr:row>97</xdr:row>
      <xdr:rowOff>144630</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7675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132562</xdr:rowOff>
    </xdr:from>
    <xdr:to>
      <xdr:col>10</xdr:col>
      <xdr:colOff>165100</xdr:colOff>
      <xdr:row>96</xdr:row>
      <xdr:rowOff>62712</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420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79239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1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156322</xdr:rowOff>
    </xdr:from>
    <xdr:to>
      <xdr:col>6</xdr:col>
      <xdr:colOff>38100</xdr:colOff>
      <xdr:row>96</xdr:row>
      <xdr:rowOff>86472</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44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102999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21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52538</xdr:rowOff>
    </xdr:from>
    <xdr:to>
      <xdr:col>24</xdr:col>
      <xdr:colOff>114300</xdr:colOff>
      <xdr:row>97</xdr:row>
      <xdr:rowOff>154138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68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30965</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66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34379</xdr:rowOff>
    </xdr:from>
    <xdr:to>
      <xdr:col>20</xdr:col>
      <xdr:colOff>38100</xdr:colOff>
      <xdr:row>97</xdr:row>
      <xdr:rowOff>135979</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6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127106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75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32793</xdr:rowOff>
    </xdr:from>
    <xdr:to>
      <xdr:col>15</xdr:col>
      <xdr:colOff>101600</xdr:colOff>
      <xdr:row>97</xdr:row>
      <xdr:rowOff>134393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6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125520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7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86114</xdr:rowOff>
    </xdr:from>
    <xdr:to>
      <xdr:col>10</xdr:col>
      <xdr:colOff>165100</xdr:colOff>
      <xdr:row>98</xdr:row>
      <xdr:rowOff>16264</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7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7391</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8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93830</xdr:rowOff>
    </xdr:from>
    <xdr:to>
      <xdr:col>6</xdr:col>
      <xdr:colOff>38100</xdr:colOff>
      <xdr:row>98</xdr:row>
      <xdr:rowOff>23980</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7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15107</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81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100129</xdr:rowOff>
    </xdr:from>
    <xdr:to>
      <xdr:col>55</xdr:col>
      <xdr:colOff>0</xdr:colOff>
      <xdr:row>35</xdr:row>
      <xdr:rowOff>116977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100879"/>
          <a:ext cx="838200" cy="1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113177</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285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100129</xdr:rowOff>
    </xdr:from>
    <xdr:to>
      <xdr:col>50</xdr:col>
      <xdr:colOff>114300</xdr:colOff>
      <xdr:row>36</xdr:row>
      <xdr:rowOff>70350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100879"/>
          <a:ext cx="889000" cy="14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37251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38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70350</xdr:rowOff>
    </xdr:from>
    <xdr:to>
      <xdr:col>45</xdr:col>
      <xdr:colOff>177800</xdr:colOff>
      <xdr:row>36</xdr:row>
      <xdr:rowOff>99306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24255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61993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40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99306</xdr:rowOff>
    </xdr:from>
    <xdr:to>
      <xdr:col>41</xdr:col>
      <xdr:colOff>50800</xdr:colOff>
      <xdr:row>36</xdr:row>
      <xdr:rowOff>117732</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271506"/>
          <a:ext cx="889000" cy="1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159877</xdr:rowOff>
    </xdr:from>
    <xdr:to>
      <xdr:col>41</xdr:col>
      <xdr:colOff>101600</xdr:colOff>
      <xdr:row>36</xdr:row>
      <xdr:rowOff>90027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106554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28923</xdr:rowOff>
    </xdr:from>
    <xdr:to>
      <xdr:col>36</xdr:col>
      <xdr:colOff>165100</xdr:colOff>
      <xdr:row>36</xdr:row>
      <xdr:rowOff>130523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147050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66177</xdr:rowOff>
    </xdr:from>
    <xdr:to>
      <xdr:col>55</xdr:col>
      <xdr:colOff>50800</xdr:colOff>
      <xdr:row>35</xdr:row>
      <xdr:rowOff>167777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06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89054</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591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49329</xdr:rowOff>
    </xdr:from>
    <xdr:to>
      <xdr:col>50</xdr:col>
      <xdr:colOff>165100</xdr:colOff>
      <xdr:row>35</xdr:row>
      <xdr:rowOff>150929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05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167456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82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19550</xdr:rowOff>
    </xdr:from>
    <xdr:to>
      <xdr:col>46</xdr:col>
      <xdr:colOff>38100</xdr:colOff>
      <xdr:row>36</xdr:row>
      <xdr:rowOff>121150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137677</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96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48506</xdr:rowOff>
    </xdr:from>
    <xdr:to>
      <xdr:col>41</xdr:col>
      <xdr:colOff>101600</xdr:colOff>
      <xdr:row>36</xdr:row>
      <xdr:rowOff>150106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2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141233</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31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66932</xdr:rowOff>
    </xdr:from>
    <xdr:to>
      <xdr:col>36</xdr:col>
      <xdr:colOff>165100</xdr:colOff>
      <xdr:row>36</xdr:row>
      <xdr:rowOff>168532</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23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159659</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331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12805</xdr:rowOff>
    </xdr:from>
    <xdr:to>
      <xdr:col>55</xdr:col>
      <xdr:colOff>0</xdr:colOff>
      <xdr:row>59</xdr:row>
      <xdr:rowOff>23716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10128355"/>
          <a:ext cx="8382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15501</xdr:rowOff>
    </xdr:from>
    <xdr:to>
      <xdr:col>50</xdr:col>
      <xdr:colOff>114300</xdr:colOff>
      <xdr:row>59</xdr:row>
      <xdr:rowOff>23716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10131051"/>
          <a:ext cx="889000" cy="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5727</xdr:rowOff>
    </xdr:from>
    <xdr:to>
      <xdr:col>45</xdr:col>
      <xdr:colOff>177800</xdr:colOff>
      <xdr:row>59</xdr:row>
      <xdr:rowOff>15501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10121277"/>
          <a:ext cx="889000" cy="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5727</xdr:rowOff>
    </xdr:from>
    <xdr:to>
      <xdr:col>41</xdr:col>
      <xdr:colOff>50800</xdr:colOff>
      <xdr:row>59</xdr:row>
      <xdr:rowOff>10432</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10121277"/>
          <a:ext cx="889000" cy="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103305</xdr:rowOff>
    </xdr:from>
    <xdr:to>
      <xdr:col>41</xdr:col>
      <xdr:colOff>101600</xdr:colOff>
      <xdr:row>59</xdr:row>
      <xdr:rowOff>33455</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1004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49982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61795" y="9822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98168</xdr:rowOff>
    </xdr:from>
    <xdr:to>
      <xdr:col>36</xdr:col>
      <xdr:colOff>165100</xdr:colOff>
      <xdr:row>59</xdr:row>
      <xdr:rowOff>28318</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100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44845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672795" y="981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133455</xdr:rowOff>
    </xdr:from>
    <xdr:to>
      <xdr:col>55</xdr:col>
      <xdr:colOff>50800</xdr:colOff>
      <xdr:row>59</xdr:row>
      <xdr:rowOff>63605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1007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144366</xdr:rowOff>
    </xdr:from>
    <xdr:to>
      <xdr:col>50</xdr:col>
      <xdr:colOff>165100</xdr:colOff>
      <xdr:row>59</xdr:row>
      <xdr:rowOff>74516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1008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65643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101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136151</xdr:rowOff>
    </xdr:from>
    <xdr:to>
      <xdr:col>46</xdr:col>
      <xdr:colOff>38100</xdr:colOff>
      <xdr:row>59</xdr:row>
      <xdr:rowOff>66301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1008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57428</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1017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126377</xdr:rowOff>
    </xdr:from>
    <xdr:to>
      <xdr:col>41</xdr:col>
      <xdr:colOff>101600</xdr:colOff>
      <xdr:row>59</xdr:row>
      <xdr:rowOff>56527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10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47654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1016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131082</xdr:rowOff>
    </xdr:from>
    <xdr:to>
      <xdr:col>36</xdr:col>
      <xdr:colOff>165100</xdr:colOff>
      <xdr:row>59</xdr:row>
      <xdr:rowOff>61232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1007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52359</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1016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138463</xdr:rowOff>
    </xdr:from>
    <xdr:to>
      <xdr:col>55</xdr:col>
      <xdr:colOff>0</xdr:colOff>
      <xdr:row>78</xdr:row>
      <xdr:rowOff>139700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511563"/>
          <a:ext cx="838200" cy="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138426</xdr:rowOff>
    </xdr:from>
    <xdr:to>
      <xdr:col>50</xdr:col>
      <xdr:colOff>114300</xdr:colOff>
      <xdr:row>78</xdr:row>
      <xdr:rowOff>139700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8750300" y="13511526"/>
          <a:ext cx="889000" cy="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138339</xdr:rowOff>
    </xdr:from>
    <xdr:to>
      <xdr:col>45</xdr:col>
      <xdr:colOff>177800</xdr:colOff>
      <xdr:row>78</xdr:row>
      <xdr:rowOff>138426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1143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102161</xdr:rowOff>
    </xdr:from>
    <xdr:to>
      <xdr:col>41</xdr:col>
      <xdr:colOff>50800</xdr:colOff>
      <xdr:row>78</xdr:row>
      <xdr:rowOff>138339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475261"/>
          <a:ext cx="8890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56623</xdr:rowOff>
    </xdr:from>
    <xdr:to>
      <xdr:col>41</xdr:col>
      <xdr:colOff>101600</xdr:colOff>
      <xdr:row>78</xdr:row>
      <xdr:rowOff>158223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2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3300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0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55225</xdr:rowOff>
    </xdr:from>
    <xdr:to>
      <xdr:col>36</xdr:col>
      <xdr:colOff>165100</xdr:colOff>
      <xdr:row>78</xdr:row>
      <xdr:rowOff>156825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2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147952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2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87663</xdr:rowOff>
    </xdr:from>
    <xdr:to>
      <xdr:col>55</xdr:col>
      <xdr:colOff>50800</xdr:colOff>
      <xdr:row>79</xdr:row>
      <xdr:rowOff>17813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6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87626</xdr:rowOff>
    </xdr:from>
    <xdr:to>
      <xdr:col>46</xdr:col>
      <xdr:colOff>38100</xdr:colOff>
      <xdr:row>79</xdr:row>
      <xdr:rowOff>17776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6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8903</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15428" y="1355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87539</xdr:rowOff>
    </xdr:from>
    <xdr:to>
      <xdr:col>41</xdr:col>
      <xdr:colOff>101600</xdr:colOff>
      <xdr:row>79</xdr:row>
      <xdr:rowOff>17689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46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8816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626428" y="1355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51361</xdr:rowOff>
    </xdr:from>
    <xdr:to>
      <xdr:col>36</xdr:col>
      <xdr:colOff>165100</xdr:colOff>
      <xdr:row>78</xdr:row>
      <xdr:rowOff>152961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2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169488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199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131249</xdr:rowOff>
    </xdr:from>
    <xdr:to>
      <xdr:col>55</xdr:col>
      <xdr:colOff>0</xdr:colOff>
      <xdr:row>98</xdr:row>
      <xdr:rowOff>18579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9639300" y="16761899"/>
          <a:ext cx="838200" cy="5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92608</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723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157277</xdr:rowOff>
    </xdr:from>
    <xdr:to>
      <xdr:col>50</xdr:col>
      <xdr:colOff>114300</xdr:colOff>
      <xdr:row>98</xdr:row>
      <xdr:rowOff>18579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8750300" y="16787927"/>
          <a:ext cx="889000" cy="3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92024</xdr:rowOff>
    </xdr:from>
    <xdr:to>
      <xdr:col>45</xdr:col>
      <xdr:colOff>177800</xdr:colOff>
      <xdr:row>97</xdr:row>
      <xdr:rowOff>157277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7861300" y="16722674"/>
          <a:ext cx="889000" cy="6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52050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85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92024</xdr:rowOff>
    </xdr:from>
    <xdr:to>
      <xdr:col>41</xdr:col>
      <xdr:colOff>50800</xdr:colOff>
      <xdr:row>98</xdr:row>
      <xdr:rowOff>125479</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6972300" y="16722674"/>
          <a:ext cx="889000" cy="20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106800</xdr:rowOff>
    </xdr:from>
    <xdr:to>
      <xdr:col>41</xdr:col>
      <xdr:colOff>101600</xdr:colOff>
      <xdr:row>98</xdr:row>
      <xdr:rowOff>36950</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7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28077</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8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89764</xdr:rowOff>
    </xdr:from>
    <xdr:to>
      <xdr:col>36</xdr:col>
      <xdr:colOff>165100</xdr:colOff>
      <xdr:row>98</xdr:row>
      <xdr:rowOff>19914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72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36441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4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80449</xdr:rowOff>
    </xdr:from>
    <xdr:to>
      <xdr:col>55</xdr:col>
      <xdr:colOff>50800</xdr:colOff>
      <xdr:row>98</xdr:row>
      <xdr:rowOff>10599</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7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103326</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56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139229</xdr:rowOff>
    </xdr:from>
    <xdr:to>
      <xdr:col>50</xdr:col>
      <xdr:colOff>165100</xdr:colOff>
      <xdr:row>98</xdr:row>
      <xdr:rowOff>69379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676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60506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686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106477</xdr:rowOff>
    </xdr:from>
    <xdr:to>
      <xdr:col>46</xdr:col>
      <xdr:colOff>38100</xdr:colOff>
      <xdr:row>98</xdr:row>
      <xdr:rowOff>36627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73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53154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41224</xdr:rowOff>
    </xdr:from>
    <xdr:to>
      <xdr:col>41</xdr:col>
      <xdr:colOff>101600</xdr:colOff>
      <xdr:row>97</xdr:row>
      <xdr:rowOff>142824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67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159351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4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74679</xdr:rowOff>
    </xdr:from>
    <xdr:to>
      <xdr:col>36</xdr:col>
      <xdr:colOff>165100</xdr:colOff>
      <xdr:row>99</xdr:row>
      <xdr:rowOff>4829</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87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167406</xdr:rowOff>
    </xdr:from>
    <xdr:ext cx="469744"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37428" y="1696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139547</xdr:rowOff>
    </xdr:from>
    <xdr:to>
      <xdr:col>85</xdr:col>
      <xdr:colOff>127000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546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89532</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121588</xdr:rowOff>
    </xdr:from>
    <xdr:to>
      <xdr:col>81</xdr:col>
      <xdr:colOff>50800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636688"/>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13318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35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121588</xdr:rowOff>
    </xdr:from>
    <xdr:to>
      <xdr:col>76</xdr:col>
      <xdr:colOff>114300</xdr:colOff>
      <xdr:row>38</xdr:row>
      <xdr:rowOff>126105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636688"/>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126105</xdr:rowOff>
    </xdr:from>
    <xdr:to>
      <xdr:col>71</xdr:col>
      <xdr:colOff>177800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641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64106</xdr:rowOff>
    </xdr:from>
    <xdr:to>
      <xdr:col>72</xdr:col>
      <xdr:colOff>38100</xdr:colOff>
      <xdr:row>38</xdr:row>
      <xdr:rowOff>165706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57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10783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35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74105</xdr:rowOff>
    </xdr:from>
    <xdr:to>
      <xdr:col>67</xdr:col>
      <xdr:colOff>101600</xdr:colOff>
      <xdr:row>39</xdr:row>
      <xdr:rowOff>4255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58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20782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36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88747</xdr:rowOff>
    </xdr:from>
    <xdr:to>
      <xdr:col>85</xdr:col>
      <xdr:colOff>177800</xdr:colOff>
      <xdr:row>39</xdr:row>
      <xdr:rowOff>18897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45082</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60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70788</xdr:rowOff>
    </xdr:from>
    <xdr:to>
      <xdr:col>76</xdr:col>
      <xdr:colOff>165100</xdr:colOff>
      <xdr:row>39</xdr:row>
      <xdr:rowOff>938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58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163515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67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75305</xdr:rowOff>
    </xdr:from>
    <xdr:to>
      <xdr:col>72</xdr:col>
      <xdr:colOff>38100</xdr:colOff>
      <xdr:row>39</xdr:row>
      <xdr:rowOff>5455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5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168032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68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111760</xdr:rowOff>
    </xdr:from>
    <xdr:to>
      <xdr:col>72</xdr:col>
      <xdr:colOff>38100</xdr:colOff>
      <xdr:row>53</xdr:row>
      <xdr:rowOff>41910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02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51</xdr:row>
      <xdr:rowOff>58437</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8023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146050</xdr:rowOff>
    </xdr:from>
    <xdr:to>
      <xdr:col>67</xdr:col>
      <xdr:colOff>101600</xdr:colOff>
      <xdr:row>52</xdr:row>
      <xdr:rowOff>76200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89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50</xdr:row>
      <xdr:rowOff>92727</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8665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99664</xdr:rowOff>
    </xdr:from>
    <xdr:to>
      <xdr:col>85</xdr:col>
      <xdr:colOff>127000</xdr:colOff>
      <xdr:row>77</xdr:row>
      <xdr:rowOff>106274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01314"/>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106274</xdr:rowOff>
    </xdr:from>
    <xdr:to>
      <xdr:col>81</xdr:col>
      <xdr:colOff>50800</xdr:colOff>
      <xdr:row>77</xdr:row>
      <xdr:rowOff>122377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307924"/>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117810</xdr:rowOff>
    </xdr:from>
    <xdr:to>
      <xdr:col>76</xdr:col>
      <xdr:colOff>114300</xdr:colOff>
      <xdr:row>77</xdr:row>
      <xdr:rowOff>122377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319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105460</xdr:rowOff>
    </xdr:from>
    <xdr:to>
      <xdr:col>71</xdr:col>
      <xdr:colOff>177800</xdr:colOff>
      <xdr:row>77</xdr:row>
      <xdr:rowOff>117810</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30711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122449</xdr:rowOff>
    </xdr:from>
    <xdr:to>
      <xdr:col>72</xdr:col>
      <xdr:colOff>38100</xdr:colOff>
      <xdr:row>76</xdr:row>
      <xdr:rowOff>52598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69126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99613</xdr:rowOff>
    </xdr:from>
    <xdr:to>
      <xdr:col>67</xdr:col>
      <xdr:colOff>101600</xdr:colOff>
      <xdr:row>76</xdr:row>
      <xdr:rowOff>29763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46290</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48864</xdr:rowOff>
    </xdr:from>
    <xdr:to>
      <xdr:col>85</xdr:col>
      <xdr:colOff>177800</xdr:colOff>
      <xdr:row>77</xdr:row>
      <xdr:rowOff>150464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25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27291</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2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55474</xdr:rowOff>
    </xdr:from>
    <xdr:to>
      <xdr:col>81</xdr:col>
      <xdr:colOff>101600</xdr:colOff>
      <xdr:row>77</xdr:row>
      <xdr:rowOff>157074</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25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148201</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34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71577</xdr:rowOff>
    </xdr:from>
    <xdr:to>
      <xdr:col>76</xdr:col>
      <xdr:colOff>165100</xdr:colOff>
      <xdr:row>78</xdr:row>
      <xdr:rowOff>1727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2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164304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365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67010</xdr:rowOff>
    </xdr:from>
    <xdr:to>
      <xdr:col>72</xdr:col>
      <xdr:colOff>38100</xdr:colOff>
      <xdr:row>77</xdr:row>
      <xdr:rowOff>168610</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2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159737</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36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54660</xdr:rowOff>
    </xdr:from>
    <xdr:to>
      <xdr:col>67</xdr:col>
      <xdr:colOff>101600</xdr:colOff>
      <xdr:row>77</xdr:row>
      <xdr:rowOff>156260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25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147387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34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92946</xdr:rowOff>
    </xdr:from>
    <xdr:to>
      <xdr:col>85</xdr:col>
      <xdr:colOff>127000</xdr:colOff>
      <xdr:row>99</xdr:row>
      <xdr:rowOff>95072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7066496"/>
          <a:ext cx="838200" cy="2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82000</xdr:rowOff>
    </xdr:from>
    <xdr:to>
      <xdr:col>81</xdr:col>
      <xdr:colOff>50800</xdr:colOff>
      <xdr:row>99</xdr:row>
      <xdr:rowOff>95072</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7055550"/>
          <a:ext cx="889000" cy="1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42745</xdr:rowOff>
    </xdr:from>
    <xdr:to>
      <xdr:col>76</xdr:col>
      <xdr:colOff>114300</xdr:colOff>
      <xdr:row>99</xdr:row>
      <xdr:rowOff>82000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7016295"/>
          <a:ext cx="8890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42745</xdr:rowOff>
    </xdr:from>
    <xdr:to>
      <xdr:col>71</xdr:col>
      <xdr:colOff>177800</xdr:colOff>
      <xdr:row>99</xdr:row>
      <xdr:rowOff>78608</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7016295"/>
          <a:ext cx="889000" cy="3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139902</xdr:rowOff>
    </xdr:from>
    <xdr:to>
      <xdr:col>72</xdr:col>
      <xdr:colOff>38100</xdr:colOff>
      <xdr:row>99</xdr:row>
      <xdr:rowOff>70052</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94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86579</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71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155786</xdr:rowOff>
    </xdr:from>
    <xdr:to>
      <xdr:col>67</xdr:col>
      <xdr:colOff>101600</xdr:colOff>
      <xdr:row>99</xdr:row>
      <xdr:rowOff>85936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9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102463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7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42146</xdr:rowOff>
    </xdr:from>
    <xdr:to>
      <xdr:col>85</xdr:col>
      <xdr:colOff>177800</xdr:colOff>
      <xdr:row>99</xdr:row>
      <xdr:rowOff>143746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701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9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44272</xdr:rowOff>
    </xdr:from>
    <xdr:to>
      <xdr:col>81</xdr:col>
      <xdr:colOff>101600</xdr:colOff>
      <xdr:row>99</xdr:row>
      <xdr:rowOff>145872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701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136999</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46428" y="1711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31200</xdr:rowOff>
    </xdr:from>
    <xdr:to>
      <xdr:col>76</xdr:col>
      <xdr:colOff>165100</xdr:colOff>
      <xdr:row>99</xdr:row>
      <xdr:rowOff>132800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700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123927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7097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163395</xdr:rowOff>
    </xdr:from>
    <xdr:to>
      <xdr:col>72</xdr:col>
      <xdr:colOff>38100</xdr:colOff>
      <xdr:row>99</xdr:row>
      <xdr:rowOff>93545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6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84672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705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27808</xdr:rowOff>
    </xdr:from>
    <xdr:to>
      <xdr:col>67</xdr:col>
      <xdr:colOff>101600</xdr:colOff>
      <xdr:row>99</xdr:row>
      <xdr:rowOff>129408</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70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120535</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147765</xdr:rowOff>
    </xdr:from>
    <xdr:to>
      <xdr:col>102</xdr:col>
      <xdr:colOff>165100</xdr:colOff>
      <xdr:row>37</xdr:row>
      <xdr:rowOff>77915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3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94442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09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63240</xdr:rowOff>
    </xdr:from>
    <xdr:to>
      <xdr:col>98</xdr:col>
      <xdr:colOff>38100</xdr:colOff>
      <xdr:row>36</xdr:row>
      <xdr:rowOff>164840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2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9917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01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72988</xdr:rowOff>
    </xdr:from>
    <xdr:to>
      <xdr:col>116</xdr:col>
      <xdr:colOff>63500</xdr:colOff>
      <xdr:row>59</xdr:row>
      <xdr:rowOff>73824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10188538"/>
          <a:ext cx="838200" cy="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17632</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10133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73824</xdr:rowOff>
    </xdr:from>
    <xdr:to>
      <xdr:col>111</xdr:col>
      <xdr:colOff>177800</xdr:colOff>
      <xdr:row>59</xdr:row>
      <xdr:rowOff>76126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10189374"/>
          <a:ext cx="889000" cy="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129891</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24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76126</xdr:rowOff>
    </xdr:from>
    <xdr:to>
      <xdr:col>107</xdr:col>
      <xdr:colOff>50800</xdr:colOff>
      <xdr:row>59</xdr:row>
      <xdr:rowOff>77112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545300" y="10191676"/>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129102</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76081</xdr:rowOff>
    </xdr:from>
    <xdr:to>
      <xdr:col>102</xdr:col>
      <xdr:colOff>114300</xdr:colOff>
      <xdr:row>59</xdr:row>
      <xdr:rowOff>77112</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656300" y="10191631"/>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30496</xdr:rowOff>
    </xdr:from>
    <xdr:to>
      <xdr:col>102</xdr:col>
      <xdr:colOff>165100</xdr:colOff>
      <xdr:row>59</xdr:row>
      <xdr:rowOff>132096</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123223</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23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28749</xdr:rowOff>
    </xdr:from>
    <xdr:to>
      <xdr:col>98</xdr:col>
      <xdr:colOff>38100</xdr:colOff>
      <xdr:row>59</xdr:row>
      <xdr:rowOff>130349</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121476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1023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22188</xdr:rowOff>
    </xdr:from>
    <xdr:to>
      <xdr:col>116</xdr:col>
      <xdr:colOff>114300</xdr:colOff>
      <xdr:row>59</xdr:row>
      <xdr:rowOff>123788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1013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153015</xdr:rowOff>
    </xdr:from>
    <xdr:ext cx="469744"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92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23024</xdr:rowOff>
    </xdr:from>
    <xdr:to>
      <xdr:col>112</xdr:col>
      <xdr:colOff>38100</xdr:colOff>
      <xdr:row>59</xdr:row>
      <xdr:rowOff>124624</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101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141151</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91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25326</xdr:rowOff>
    </xdr:from>
    <xdr:to>
      <xdr:col>107</xdr:col>
      <xdr:colOff>101600</xdr:colOff>
      <xdr:row>59</xdr:row>
      <xdr:rowOff>126926</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1014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143453</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991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26312</xdr:rowOff>
    </xdr:from>
    <xdr:to>
      <xdr:col>102</xdr:col>
      <xdr:colOff>165100</xdr:colOff>
      <xdr:row>59</xdr:row>
      <xdr:rowOff>127912</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101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144439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91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25281</xdr:rowOff>
    </xdr:from>
    <xdr:to>
      <xdr:col>98</xdr:col>
      <xdr:colOff>38100</xdr:colOff>
      <xdr:row>59</xdr:row>
      <xdr:rowOff>126881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1014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143408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991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141745</xdr:rowOff>
    </xdr:from>
    <xdr:to>
      <xdr:col>116</xdr:col>
      <xdr:colOff>63500</xdr:colOff>
      <xdr:row>75</xdr:row>
      <xdr:rowOff>150585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3000495"/>
          <a:ext cx="8382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119778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9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150585</xdr:rowOff>
    </xdr:from>
    <xdr:to>
      <xdr:col>111</xdr:col>
      <xdr:colOff>177800</xdr:colOff>
      <xdr:row>75</xdr:row>
      <xdr:rowOff>158598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3009335"/>
          <a:ext cx="889000" cy="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55211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96660</xdr:rowOff>
    </xdr:from>
    <xdr:to>
      <xdr:col>107</xdr:col>
      <xdr:colOff>50800</xdr:colOff>
      <xdr:row>75</xdr:row>
      <xdr:rowOff>158598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9545300" y="12955410"/>
          <a:ext cx="889000" cy="6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39158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96660</xdr:rowOff>
    </xdr:from>
    <xdr:to>
      <xdr:col>102</xdr:col>
      <xdr:colOff>114300</xdr:colOff>
      <xdr:row>75</xdr:row>
      <xdr:rowOff>164021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955410"/>
          <a:ext cx="889000" cy="6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38824</xdr:rowOff>
    </xdr:from>
    <xdr:to>
      <xdr:col>102</xdr:col>
      <xdr:colOff>165100</xdr:colOff>
      <xdr:row>75</xdr:row>
      <xdr:rowOff>140424</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156951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33045</xdr:rowOff>
    </xdr:from>
    <xdr:to>
      <xdr:col>98</xdr:col>
      <xdr:colOff>38100</xdr:colOff>
      <xdr:row>75</xdr:row>
      <xdr:rowOff>134645</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151172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90945</xdr:rowOff>
    </xdr:from>
    <xdr:to>
      <xdr:col>116</xdr:col>
      <xdr:colOff>114300</xdr:colOff>
      <xdr:row>76</xdr:row>
      <xdr:rowOff>21095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9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113822</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80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99784</xdr:rowOff>
    </xdr:from>
    <xdr:to>
      <xdr:col>112</xdr:col>
      <xdr:colOff>38100</xdr:colOff>
      <xdr:row>76</xdr:row>
      <xdr:rowOff>29933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958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46461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73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107797</xdr:rowOff>
    </xdr:from>
    <xdr:to>
      <xdr:col>107</xdr:col>
      <xdr:colOff>101600</xdr:colOff>
      <xdr:row>76</xdr:row>
      <xdr:rowOff>37948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9665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54474</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7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45860</xdr:rowOff>
    </xdr:from>
    <xdr:to>
      <xdr:col>102</xdr:col>
      <xdr:colOff>165100</xdr:colOff>
      <xdr:row>75</xdr:row>
      <xdr:rowOff>147461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9046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138586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9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113220</xdr:rowOff>
    </xdr:from>
    <xdr:to>
      <xdr:col>98</xdr:col>
      <xdr:colOff>38100</xdr:colOff>
      <xdr:row>76</xdr:row>
      <xdr:rowOff>43371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971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34498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30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669,877</a:t>
          </a:r>
          <a:r>
            <a:rPr kumimoji="1" lang="ja-JP" altLang="en-US" sz="1300">
              <a:latin typeface="ＭＳ Ｐゴシック" panose="020B0600070205080204" pitchFamily="50" charset="-128"/>
              <a:ea typeface="ＭＳ Ｐゴシック" panose="020B0600070205080204" pitchFamily="50" charset="-128"/>
            </a:rPr>
            <a:t>円となっている。義務的経費である人件費、扶助費及び公債費の合計は</a:t>
          </a:r>
          <a:r>
            <a:rPr kumimoji="1" lang="en-US" altLang="ja-JP" sz="1300">
              <a:latin typeface="ＭＳ Ｐゴシック" panose="020B0600070205080204" pitchFamily="50" charset="-128"/>
              <a:ea typeface="ＭＳ Ｐゴシック" panose="020B0600070205080204" pitchFamily="50" charset="-128"/>
            </a:rPr>
            <a:t>210,346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31.4%</a:t>
          </a:r>
          <a:r>
            <a:rPr kumimoji="1" lang="ja-JP" altLang="en-US" sz="1300">
              <a:latin typeface="ＭＳ Ｐゴシック" panose="020B0600070205080204" pitchFamily="50" charset="-128"/>
              <a:ea typeface="ＭＳ Ｐゴシック" panose="020B0600070205080204" pitchFamily="50" charset="-128"/>
            </a:rPr>
            <a:t>を占めている。また、補助費等が</a:t>
          </a:r>
          <a:r>
            <a:rPr kumimoji="1" lang="en-US" altLang="ja-JP" sz="1300">
              <a:latin typeface="ＭＳ Ｐゴシック" panose="020B0600070205080204" pitchFamily="50" charset="-128"/>
              <a:ea typeface="ＭＳ Ｐゴシック" panose="020B0600070205080204" pitchFamily="50" charset="-128"/>
            </a:rPr>
            <a:t>160,964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24.0%</a:t>
          </a:r>
          <a:r>
            <a:rPr kumimoji="1" lang="ja-JP" altLang="en-US" sz="1300">
              <a:latin typeface="ＭＳ Ｐゴシック" panose="020B0600070205080204" pitchFamily="50" charset="-128"/>
              <a:ea typeface="ＭＳ Ｐゴシック" panose="020B0600070205080204" pitchFamily="50" charset="-128"/>
            </a:rPr>
            <a:t>を占めており、類似団体平均と比べて高い水準にあることがうかがえる。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各性質別歳出の推移を見てみると、人件費において</a:t>
          </a:r>
          <a:r>
            <a:rPr kumimoji="1" lang="en-US" altLang="ja-JP" sz="1300">
              <a:latin typeface="ＭＳ Ｐゴシック" panose="020B0600070205080204" pitchFamily="50" charset="-128"/>
              <a:ea typeface="ＭＳ Ｐゴシック" panose="020B0600070205080204" pitchFamily="50" charset="-128"/>
            </a:rPr>
            <a:t>117,544</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4,649</a:t>
          </a:r>
          <a:r>
            <a:rPr kumimoji="1" lang="ja-JP" altLang="en-US" sz="1300">
              <a:latin typeface="ＭＳ Ｐゴシック" panose="020B0600070205080204" pitchFamily="50" charset="-128"/>
              <a:ea typeface="ＭＳ Ｐゴシック" panose="020B0600070205080204" pitchFamily="50" charset="-128"/>
            </a:rPr>
            <a:t>円減）と減少に転じていることがわかる。これは、議員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名欠員による議員報酬等の減（</a:t>
          </a:r>
          <a:r>
            <a:rPr kumimoji="1" lang="en-US" altLang="ja-JP" sz="1300">
              <a:latin typeface="ＭＳ Ｐゴシック" panose="020B0600070205080204" pitchFamily="50" charset="-128"/>
              <a:ea typeface="ＭＳ Ｐゴシック" panose="020B0600070205080204" pitchFamily="50" charset="-128"/>
            </a:rPr>
            <a:t>3,446</a:t>
          </a:r>
          <a:r>
            <a:rPr kumimoji="1" lang="ja-JP" altLang="en-US" sz="1300">
              <a:latin typeface="ＭＳ Ｐゴシック" panose="020B0600070205080204" pitchFamily="50" charset="-128"/>
              <a:ea typeface="ＭＳ Ｐゴシック" panose="020B0600070205080204" pitchFamily="50" charset="-128"/>
            </a:rPr>
            <a:t>千円減）、選挙事務及び災害対応等に係る時間外勤務手当の減（</a:t>
          </a:r>
          <a:r>
            <a:rPr kumimoji="1" lang="en-US" altLang="ja-JP" sz="1300">
              <a:latin typeface="ＭＳ Ｐゴシック" panose="020B0600070205080204" pitchFamily="50" charset="-128"/>
              <a:ea typeface="ＭＳ Ｐゴシック" panose="020B0600070205080204" pitchFamily="50" charset="-128"/>
            </a:rPr>
            <a:t>2.914</a:t>
          </a:r>
          <a:r>
            <a:rPr kumimoji="1" lang="ja-JP" altLang="en-US" sz="1300">
              <a:latin typeface="ＭＳ Ｐゴシック" panose="020B0600070205080204" pitchFamily="50" charset="-128"/>
              <a:ea typeface="ＭＳ Ｐゴシック" panose="020B0600070205080204" pitchFamily="50" charset="-128"/>
            </a:rPr>
            <a:t>千円減）、退職者減に伴う職員退職金の減（</a:t>
          </a:r>
          <a:r>
            <a:rPr kumimoji="1" lang="en-US" altLang="ja-JP" sz="1300">
              <a:latin typeface="ＭＳ Ｐゴシック" panose="020B0600070205080204" pitchFamily="50" charset="-128"/>
              <a:ea typeface="ＭＳ Ｐゴシック" panose="020B0600070205080204" pitchFamily="50" charset="-128"/>
            </a:rPr>
            <a:t>23,488</a:t>
          </a:r>
          <a:r>
            <a:rPr kumimoji="1" lang="ja-JP" altLang="en-US" sz="1300">
              <a:latin typeface="ＭＳ Ｐゴシック" panose="020B0600070205080204" pitchFamily="50" charset="-128"/>
              <a:ea typeface="ＭＳ Ｐゴシック" panose="020B0600070205080204" pitchFamily="50" charset="-128"/>
            </a:rPr>
            <a:t>千円減）等が主要因として考えられる。一方、普通建設事業費においては、農村環境改善センター改修工事（</a:t>
          </a:r>
          <a:r>
            <a:rPr kumimoji="1" lang="en-US" altLang="ja-JP" sz="1300">
              <a:latin typeface="ＭＳ Ｐゴシック" panose="020B0600070205080204" pitchFamily="50" charset="-128"/>
              <a:ea typeface="ＭＳ Ｐゴシック" panose="020B0600070205080204" pitchFamily="50" charset="-128"/>
            </a:rPr>
            <a:t>194,891</a:t>
          </a:r>
          <a:r>
            <a:rPr kumimoji="1" lang="ja-JP" altLang="en-US" sz="1300">
              <a:latin typeface="ＭＳ Ｐゴシック" panose="020B0600070205080204" pitchFamily="50" charset="-128"/>
              <a:ea typeface="ＭＳ Ｐゴシック" panose="020B0600070205080204" pitchFamily="50" charset="-128"/>
            </a:rPr>
            <a:t>千円皆増）、色麻小中学校校庭芝生化工事（</a:t>
          </a:r>
          <a:r>
            <a:rPr kumimoji="1" lang="en-US" altLang="ja-JP" sz="1300">
              <a:latin typeface="ＭＳ Ｐゴシック" panose="020B0600070205080204" pitchFamily="50" charset="-128"/>
              <a:ea typeface="ＭＳ Ｐゴシック" panose="020B0600070205080204" pitchFamily="50" charset="-128"/>
            </a:rPr>
            <a:t>41,569</a:t>
          </a:r>
          <a:r>
            <a:rPr kumimoji="1" lang="ja-JP" altLang="en-US" sz="1300">
              <a:latin typeface="ＭＳ Ｐゴシック" panose="020B0600070205080204" pitchFamily="50" charset="-128"/>
              <a:ea typeface="ＭＳ Ｐゴシック" panose="020B0600070205080204" pitchFamily="50" charset="-128"/>
            </a:rPr>
            <a:t>千円皆増）、除雪車購入事業（</a:t>
          </a:r>
          <a:r>
            <a:rPr kumimoji="1" lang="en-US" altLang="ja-JP" sz="1300">
              <a:latin typeface="ＭＳ Ｐゴシック" panose="020B0600070205080204" pitchFamily="50" charset="-128"/>
              <a:ea typeface="ＭＳ Ｐゴシック" panose="020B0600070205080204" pitchFamily="50" charset="-128"/>
            </a:rPr>
            <a:t>9,655</a:t>
          </a:r>
          <a:r>
            <a:rPr kumimoji="1" lang="ja-JP" altLang="en-US" sz="1300">
              <a:latin typeface="ＭＳ Ｐゴシック" panose="020B0600070205080204" pitchFamily="50" charset="-128"/>
              <a:ea typeface="ＭＳ Ｐゴシック" panose="020B0600070205080204" pitchFamily="50" charset="-128"/>
            </a:rPr>
            <a:t>千円皆増）の影響で</a:t>
          </a:r>
          <a:r>
            <a:rPr kumimoji="1" lang="en-US" altLang="ja-JP" sz="1300">
              <a:latin typeface="ＭＳ Ｐゴシック" panose="020B0600070205080204" pitchFamily="50" charset="-128"/>
              <a:ea typeface="ＭＳ Ｐゴシック" panose="020B0600070205080204" pitchFamily="50" charset="-128"/>
            </a:rPr>
            <a:t>83,057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28,636</a:t>
          </a:r>
          <a:r>
            <a:rPr kumimoji="1" lang="ja-JP" altLang="en-US" sz="1300">
              <a:latin typeface="ＭＳ Ｐゴシック" panose="020B0600070205080204" pitchFamily="50" charset="-128"/>
              <a:ea typeface="ＭＳ Ｐゴシック" panose="020B0600070205080204" pitchFamily="50" charset="-128"/>
            </a:rPr>
            <a:t>円）と大幅に増加した。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この他、公共施設の老朽化に伴う修繕等の影響で維持補修費が</a:t>
          </a:r>
          <a:r>
            <a:rPr kumimoji="1" lang="en-US" altLang="ja-JP" sz="1300">
              <a:latin typeface="ＭＳ Ｐゴシック" panose="020B0600070205080204" pitchFamily="50" charset="-128"/>
              <a:ea typeface="ＭＳ Ｐゴシック" panose="020B0600070205080204" pitchFamily="50" charset="-128"/>
            </a:rPr>
            <a:t>16,402</a:t>
          </a:r>
          <a:r>
            <a:rPr kumimoji="1" lang="ja-JP" altLang="en-US" sz="1300">
              <a:latin typeface="ＭＳ Ｐゴシック" panose="020B0600070205080204" pitchFamily="50" charset="-128"/>
              <a:ea typeface="ＭＳ Ｐゴシック" panose="020B0600070205080204" pitchFamily="50" charset="-128"/>
            </a:rPr>
            <a:t>円と近年で最も高い水準となっており、今後も高水準での推移が見込まれる。そのため、公共施設等総合管理計画並びに個別計画に基づき、財政を圧迫させない計画的な財政運営に努める必要があると言える。公債費については、計画的な起債事業を実施している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年度までは漸減していたが、平成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年度に実施した小中一貫校整備事業に係る地方債の元利償還が始まった影響で平成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年度を境に増加傾向にあり、償還のピークを迎える令和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年度までは漸増していく見込みである。その後は徐々に減少していく見込みであるが、財政力を考慮し計画的な公債費の軽減に努める。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宮城県色麻町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6,892
6,852
109.28
4,752,479
4,616,795
122,619
2,929,205
3,970,973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109.4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135890</xdr:rowOff>
    </xdr:from>
    <xdr:to>
      <xdr:col>24</xdr:col>
      <xdr:colOff>63500</xdr:colOff>
      <xdr:row>31</xdr:row>
      <xdr:rowOff>41656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279390"/>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30751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60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135890</xdr:rowOff>
    </xdr:from>
    <xdr:to>
      <xdr:col>19</xdr:col>
      <xdr:colOff>177800</xdr:colOff>
      <xdr:row>30</xdr:row>
      <xdr:rowOff>140589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279390"/>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149877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140589</xdr:rowOff>
    </xdr:from>
    <xdr:to>
      <xdr:col>15</xdr:col>
      <xdr:colOff>50800</xdr:colOff>
      <xdr:row>30</xdr:row>
      <xdr:rowOff>140589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2840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137050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6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140589</xdr:rowOff>
    </xdr:from>
    <xdr:to>
      <xdr:col>10</xdr:col>
      <xdr:colOff>114300</xdr:colOff>
      <xdr:row>31</xdr:row>
      <xdr:rowOff>41275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284089"/>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18161</xdr:rowOff>
    </xdr:from>
    <xdr:to>
      <xdr:col>10</xdr:col>
      <xdr:colOff>165100</xdr:colOff>
      <xdr:row>33</xdr:row>
      <xdr:rowOff>119761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67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110888</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76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6223</xdr:rowOff>
    </xdr:from>
    <xdr:to>
      <xdr:col>6</xdr:col>
      <xdr:colOff>38100</xdr:colOff>
      <xdr:row>33</xdr:row>
      <xdr:rowOff>107823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6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98950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7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162306</xdr:rowOff>
    </xdr:from>
    <xdr:to>
      <xdr:col>24</xdr:col>
      <xdr:colOff>114300</xdr:colOff>
      <xdr:row>31</xdr:row>
      <xdr:rowOff>92456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30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13733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15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85090</xdr:rowOff>
    </xdr:from>
    <xdr:to>
      <xdr:col>20</xdr:col>
      <xdr:colOff>38100</xdr:colOff>
      <xdr:row>31</xdr:row>
      <xdr:rowOff>15240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22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31767</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0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89789</xdr:rowOff>
    </xdr:from>
    <xdr:to>
      <xdr:col>15</xdr:col>
      <xdr:colOff>101600</xdr:colOff>
      <xdr:row>31</xdr:row>
      <xdr:rowOff>19939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36466</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89789</xdr:rowOff>
    </xdr:from>
    <xdr:to>
      <xdr:col>10</xdr:col>
      <xdr:colOff>165100</xdr:colOff>
      <xdr:row>31</xdr:row>
      <xdr:rowOff>19939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2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36466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00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161925</xdr:rowOff>
    </xdr:from>
    <xdr:to>
      <xdr:col>6</xdr:col>
      <xdr:colOff>38100</xdr:colOff>
      <xdr:row>31</xdr:row>
      <xdr:rowOff>92075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30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108602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08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73247</xdr:rowOff>
    </xdr:from>
    <xdr:to>
      <xdr:col>24</xdr:col>
      <xdr:colOff>63500</xdr:colOff>
      <xdr:row>58</xdr:row>
      <xdr:rowOff>96479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10017347"/>
          <a:ext cx="838200" cy="23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73247</xdr:rowOff>
    </xdr:from>
    <xdr:to>
      <xdr:col>19</xdr:col>
      <xdr:colOff>177800</xdr:colOff>
      <xdr:row>58</xdr:row>
      <xdr:rowOff>90730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17347"/>
          <a:ext cx="889000" cy="1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71022</xdr:rowOff>
    </xdr:from>
    <xdr:to>
      <xdr:col>15</xdr:col>
      <xdr:colOff>50800</xdr:colOff>
      <xdr:row>58</xdr:row>
      <xdr:rowOff>90730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10015122"/>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71022</xdr:rowOff>
    </xdr:from>
    <xdr:to>
      <xdr:col>10</xdr:col>
      <xdr:colOff>114300</xdr:colOff>
      <xdr:row>58</xdr:row>
      <xdr:rowOff>73170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015122"/>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124933</xdr:rowOff>
    </xdr:from>
    <xdr:to>
      <xdr:col>10</xdr:col>
      <xdr:colOff>165100</xdr:colOff>
      <xdr:row>58</xdr:row>
      <xdr:rowOff>55083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9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71610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7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142147</xdr:rowOff>
    </xdr:from>
    <xdr:to>
      <xdr:col>6</xdr:col>
      <xdr:colOff>38100</xdr:colOff>
      <xdr:row>58</xdr:row>
      <xdr:rowOff>72297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88824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90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45679</xdr:rowOff>
    </xdr:from>
    <xdr:to>
      <xdr:col>24</xdr:col>
      <xdr:colOff>114300</xdr:colOff>
      <xdr:row>58</xdr:row>
      <xdr:rowOff>147279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151855</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92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22447</xdr:rowOff>
    </xdr:from>
    <xdr:to>
      <xdr:col>20</xdr:col>
      <xdr:colOff>38100</xdr:colOff>
      <xdr:row>58</xdr:row>
      <xdr:rowOff>124047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115174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5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39930</xdr:rowOff>
    </xdr:from>
    <xdr:to>
      <xdr:col>15</xdr:col>
      <xdr:colOff>101600</xdr:colOff>
      <xdr:row>58</xdr:row>
      <xdr:rowOff>141530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132657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7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20222</xdr:rowOff>
    </xdr:from>
    <xdr:to>
      <xdr:col>10</xdr:col>
      <xdr:colOff>165100</xdr:colOff>
      <xdr:row>58</xdr:row>
      <xdr:rowOff>121822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6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112949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57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22370</xdr:rowOff>
    </xdr:from>
    <xdr:to>
      <xdr:col>6</xdr:col>
      <xdr:colOff>38100</xdr:colOff>
      <xdr:row>58</xdr:row>
      <xdr:rowOff>123970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115097</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5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129315</xdr:rowOff>
    </xdr:from>
    <xdr:to>
      <xdr:col>24</xdr:col>
      <xdr:colOff>63500</xdr:colOff>
      <xdr:row>77</xdr:row>
      <xdr:rowOff>151823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30965"/>
          <a:ext cx="838200" cy="2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129315</xdr:rowOff>
    </xdr:from>
    <xdr:to>
      <xdr:col>19</xdr:col>
      <xdr:colOff>177800</xdr:colOff>
      <xdr:row>77</xdr:row>
      <xdr:rowOff>167491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30965"/>
          <a:ext cx="8890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148410</xdr:rowOff>
    </xdr:from>
    <xdr:to>
      <xdr:col>15</xdr:col>
      <xdr:colOff>50800</xdr:colOff>
      <xdr:row>77</xdr:row>
      <xdr:rowOff>167491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350060"/>
          <a:ext cx="889000" cy="1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148410</xdr:rowOff>
    </xdr:from>
    <xdr:to>
      <xdr:col>10</xdr:col>
      <xdr:colOff>114300</xdr:colOff>
      <xdr:row>78</xdr:row>
      <xdr:rowOff>110652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50060"/>
          <a:ext cx="889000" cy="13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128059</xdr:rowOff>
    </xdr:from>
    <xdr:to>
      <xdr:col>10</xdr:col>
      <xdr:colOff>165100</xdr:colOff>
      <xdr:row>76</xdr:row>
      <xdr:rowOff>58209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98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74736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76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124462</xdr:rowOff>
    </xdr:from>
    <xdr:to>
      <xdr:col>6</xdr:col>
      <xdr:colOff>38100</xdr:colOff>
      <xdr:row>76</xdr:row>
      <xdr:rowOff>54612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8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71139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101023</xdr:rowOff>
    </xdr:from>
    <xdr:to>
      <xdr:col>24</xdr:col>
      <xdr:colOff>114300</xdr:colOff>
      <xdr:row>78</xdr:row>
      <xdr:rowOff>31173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0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79450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81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78515</xdr:rowOff>
    </xdr:from>
    <xdr:to>
      <xdr:col>20</xdr:col>
      <xdr:colOff>38100</xdr:colOff>
      <xdr:row>78</xdr:row>
      <xdr:rowOff>8665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171242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116691</xdr:rowOff>
    </xdr:from>
    <xdr:to>
      <xdr:col>15</xdr:col>
      <xdr:colOff>101600</xdr:colOff>
      <xdr:row>78</xdr:row>
      <xdr:rowOff>46841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1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37968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11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97610</xdr:rowOff>
    </xdr:from>
    <xdr:to>
      <xdr:col>10</xdr:col>
      <xdr:colOff>165100</xdr:colOff>
      <xdr:row>78</xdr:row>
      <xdr:rowOff>27760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9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391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59852</xdr:rowOff>
    </xdr:from>
    <xdr:to>
      <xdr:col>6</xdr:col>
      <xdr:colOff>38100</xdr:colOff>
      <xdr:row>78</xdr:row>
      <xdr:rowOff>161452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152579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2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4649</xdr:rowOff>
    </xdr:from>
    <xdr:to>
      <xdr:col>24</xdr:col>
      <xdr:colOff>63500</xdr:colOff>
      <xdr:row>98</xdr:row>
      <xdr:rowOff>7899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806749"/>
          <a:ext cx="8382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30864</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832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4649</xdr:rowOff>
    </xdr:from>
    <xdr:to>
      <xdr:col>19</xdr:col>
      <xdr:colOff>177800</xdr:colOff>
      <xdr:row>98</xdr:row>
      <xdr:rowOff>25606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806749"/>
          <a:ext cx="889000" cy="2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140829</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9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25606</xdr:rowOff>
    </xdr:from>
    <xdr:to>
      <xdr:col>15</xdr:col>
      <xdr:colOff>50800</xdr:colOff>
      <xdr:row>98</xdr:row>
      <xdr:rowOff>38652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27706"/>
          <a:ext cx="889000" cy="1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132962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93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38652</xdr:rowOff>
    </xdr:from>
    <xdr:to>
      <xdr:col>10</xdr:col>
      <xdr:colOff>114300</xdr:colOff>
      <xdr:row>98</xdr:row>
      <xdr:rowOff>40472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40752"/>
          <a:ext cx="889000" cy="1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15966</xdr:rowOff>
    </xdr:from>
    <xdr:to>
      <xdr:col>10</xdr:col>
      <xdr:colOff>165100</xdr:colOff>
      <xdr:row>98</xdr:row>
      <xdr:rowOff>117566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81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108693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91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9868</xdr:rowOff>
    </xdr:from>
    <xdr:to>
      <xdr:col>6</xdr:col>
      <xdr:colOff>38100</xdr:colOff>
      <xdr:row>98</xdr:row>
      <xdr:rowOff>111468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81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102595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90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128549</xdr:rowOff>
    </xdr:from>
    <xdr:to>
      <xdr:col>24</xdr:col>
      <xdr:colOff>114300</xdr:colOff>
      <xdr:row>98</xdr:row>
      <xdr:rowOff>58699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5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151426</xdr:rowOff>
    </xdr:from>
    <xdr:ext cx="599010"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1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125299</xdr:rowOff>
    </xdr:from>
    <xdr:to>
      <xdr:col>20</xdr:col>
      <xdr:colOff>38100</xdr:colOff>
      <xdr:row>98</xdr:row>
      <xdr:rowOff>55449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5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71976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53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146256</xdr:rowOff>
    </xdr:from>
    <xdr:to>
      <xdr:col>15</xdr:col>
      <xdr:colOff>101600</xdr:colOff>
      <xdr:row>98</xdr:row>
      <xdr:rowOff>76406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7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55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159302</xdr:rowOff>
    </xdr:from>
    <xdr:to>
      <xdr:col>10</xdr:col>
      <xdr:colOff>165100</xdr:colOff>
      <xdr:row>98</xdr:row>
      <xdr:rowOff>89452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105979</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56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161122</xdr:rowOff>
    </xdr:from>
    <xdr:to>
      <xdr:col>6</xdr:col>
      <xdr:colOff>38100</xdr:colOff>
      <xdr:row>98</xdr:row>
      <xdr:rowOff>91272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107799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56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42926</xdr:rowOff>
    </xdr:from>
    <xdr:to>
      <xdr:col>55</xdr:col>
      <xdr:colOff>0</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72947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43688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2985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43307</xdr:rowOff>
    </xdr:from>
    <xdr:to>
      <xdr:col>45</xdr:col>
      <xdr:colOff>177800</xdr:colOff>
      <xdr:row>39</xdr:row>
      <xdr:rowOff>43307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298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43307</xdr:rowOff>
    </xdr:from>
    <xdr:to>
      <xdr:col>41</xdr:col>
      <xdr:colOff>50800</xdr:colOff>
      <xdr:row>39</xdr:row>
      <xdr:rowOff>44069</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2985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61849</xdr:rowOff>
    </xdr:from>
    <xdr:to>
      <xdr:col>41</xdr:col>
      <xdr:colOff>101600</xdr:colOff>
      <xdr:row>36</xdr:row>
      <xdr:rowOff>163449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8526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87376</xdr:rowOff>
    </xdr:from>
    <xdr:to>
      <xdr:col>36</xdr:col>
      <xdr:colOff>165100</xdr:colOff>
      <xdr:row>37</xdr:row>
      <xdr:rowOff>17526</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34053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163576</xdr:rowOff>
    </xdr:from>
    <xdr:to>
      <xdr:col>55</xdr:col>
      <xdr:colOff>50800</xdr:colOff>
      <xdr:row>39</xdr:row>
      <xdr:rowOff>93726</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78503</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36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163957</xdr:rowOff>
    </xdr:from>
    <xdr:to>
      <xdr:col>41</xdr:col>
      <xdr:colOff>101600</xdr:colOff>
      <xdr:row>39</xdr:row>
      <xdr:rowOff>94107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85234</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164719</xdr:rowOff>
    </xdr:from>
    <xdr:to>
      <xdr:col>36</xdr:col>
      <xdr:colOff>165100</xdr:colOff>
      <xdr:row>39</xdr:row>
      <xdr:rowOff>94869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85996</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62929</xdr:rowOff>
    </xdr:from>
    <xdr:to>
      <xdr:col>55</xdr:col>
      <xdr:colOff>0</xdr:colOff>
      <xdr:row>58</xdr:row>
      <xdr:rowOff>110563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07029"/>
          <a:ext cx="838200" cy="4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54460</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9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110563</xdr:rowOff>
    </xdr:from>
    <xdr:to>
      <xdr:col>50</xdr:col>
      <xdr:colOff>114300</xdr:colOff>
      <xdr:row>58</xdr:row>
      <xdr:rowOff>116133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54663"/>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107787</xdr:rowOff>
    </xdr:from>
    <xdr:to>
      <xdr:col>45</xdr:col>
      <xdr:colOff>177800</xdr:colOff>
      <xdr:row>58</xdr:row>
      <xdr:rowOff>116133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51887"/>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100137</xdr:rowOff>
    </xdr:from>
    <xdr:to>
      <xdr:col>41</xdr:col>
      <xdr:colOff>50800</xdr:colOff>
      <xdr:row>58</xdr:row>
      <xdr:rowOff>107787</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10044237"/>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168022</xdr:rowOff>
    </xdr:from>
    <xdr:to>
      <xdr:col>41</xdr:col>
      <xdr:colOff>101600</xdr:colOff>
      <xdr:row>58</xdr:row>
      <xdr:rowOff>98172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4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114699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7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164399</xdr:rowOff>
    </xdr:from>
    <xdr:to>
      <xdr:col>36</xdr:col>
      <xdr:colOff>165100</xdr:colOff>
      <xdr:row>58</xdr:row>
      <xdr:rowOff>94549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111076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1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12129</xdr:rowOff>
    </xdr:from>
    <xdr:to>
      <xdr:col>55</xdr:col>
      <xdr:colOff>50800</xdr:colOff>
      <xdr:row>58</xdr:row>
      <xdr:rowOff>113729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35006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59763</xdr:rowOff>
    </xdr:from>
    <xdr:to>
      <xdr:col>50</xdr:col>
      <xdr:colOff>165100</xdr:colOff>
      <xdr:row>58</xdr:row>
      <xdr:rowOff>161363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152490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65333</xdr:rowOff>
    </xdr:from>
    <xdr:to>
      <xdr:col>46</xdr:col>
      <xdr:colOff>38100</xdr:colOff>
      <xdr:row>58</xdr:row>
      <xdr:rowOff>166933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1000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158060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1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56987</xdr:rowOff>
    </xdr:from>
    <xdr:to>
      <xdr:col>41</xdr:col>
      <xdr:colOff>101600</xdr:colOff>
      <xdr:row>58</xdr:row>
      <xdr:rowOff>158587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1000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149714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9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49337</xdr:rowOff>
    </xdr:from>
    <xdr:to>
      <xdr:col>36</xdr:col>
      <xdr:colOff>165100</xdr:colOff>
      <xdr:row>58</xdr:row>
      <xdr:rowOff>150937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9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142064</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8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80378</xdr:rowOff>
    </xdr:from>
    <xdr:to>
      <xdr:col>55</xdr:col>
      <xdr:colOff>0</xdr:colOff>
      <xdr:row>78</xdr:row>
      <xdr:rowOff>92197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53478"/>
          <a:ext cx="838200" cy="1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69931</xdr:rowOff>
    </xdr:from>
    <xdr:to>
      <xdr:col>50</xdr:col>
      <xdr:colOff>114300</xdr:colOff>
      <xdr:row>78</xdr:row>
      <xdr:rowOff>80378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43031"/>
          <a:ext cx="8890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69931</xdr:rowOff>
    </xdr:from>
    <xdr:to>
      <xdr:col>45</xdr:col>
      <xdr:colOff>177800</xdr:colOff>
      <xdr:row>78</xdr:row>
      <xdr:rowOff>77764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43031"/>
          <a:ext cx="889000" cy="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120522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9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77764</xdr:rowOff>
    </xdr:from>
    <xdr:to>
      <xdr:col>41</xdr:col>
      <xdr:colOff>50800</xdr:colOff>
      <xdr:row>78</xdr:row>
      <xdr:rowOff>96083</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450864"/>
          <a:ext cx="889000" cy="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130215</xdr:rowOff>
    </xdr:from>
    <xdr:to>
      <xdr:col>41</xdr:col>
      <xdr:colOff>101600</xdr:colOff>
      <xdr:row>78</xdr:row>
      <xdr:rowOff>60365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76892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0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140922</xdr:rowOff>
    </xdr:from>
    <xdr:to>
      <xdr:col>36</xdr:col>
      <xdr:colOff>165100</xdr:colOff>
      <xdr:row>78</xdr:row>
      <xdr:rowOff>71072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4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87599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41397</xdr:rowOff>
    </xdr:from>
    <xdr:to>
      <xdr:col>55</xdr:col>
      <xdr:colOff>50800</xdr:colOff>
      <xdr:row>78</xdr:row>
      <xdr:rowOff>142997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1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2671</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7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29578</xdr:rowOff>
    </xdr:from>
    <xdr:to>
      <xdr:col>50</xdr:col>
      <xdr:colOff>165100</xdr:colOff>
      <xdr:row>78</xdr:row>
      <xdr:rowOff>131178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0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122305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4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19131</xdr:rowOff>
    </xdr:from>
    <xdr:to>
      <xdr:col>46</xdr:col>
      <xdr:colOff>38100</xdr:colOff>
      <xdr:row>78</xdr:row>
      <xdr:rowOff>120731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137258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16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26964</xdr:rowOff>
    </xdr:from>
    <xdr:to>
      <xdr:col>41</xdr:col>
      <xdr:colOff>101600</xdr:colOff>
      <xdr:row>78</xdr:row>
      <xdr:rowOff>128564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119691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49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45283</xdr:rowOff>
    </xdr:from>
    <xdr:to>
      <xdr:col>36</xdr:col>
      <xdr:colOff>165100</xdr:colOff>
      <xdr:row>78</xdr:row>
      <xdr:rowOff>146883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1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138010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1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107558</xdr:rowOff>
    </xdr:from>
    <xdr:to>
      <xdr:col>55</xdr:col>
      <xdr:colOff>0</xdr:colOff>
      <xdr:row>98</xdr:row>
      <xdr:rowOff>108254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909658"/>
          <a:ext cx="838200" cy="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101890</xdr:rowOff>
    </xdr:from>
    <xdr:to>
      <xdr:col>50</xdr:col>
      <xdr:colOff>114300</xdr:colOff>
      <xdr:row>98</xdr:row>
      <xdr:rowOff>108254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903990"/>
          <a:ext cx="8890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99946</xdr:rowOff>
    </xdr:from>
    <xdr:to>
      <xdr:col>45</xdr:col>
      <xdr:colOff>177800</xdr:colOff>
      <xdr:row>98</xdr:row>
      <xdr:rowOff>101890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7861300" y="16902046"/>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99946</xdr:rowOff>
    </xdr:from>
    <xdr:to>
      <xdr:col>41</xdr:col>
      <xdr:colOff>50800</xdr:colOff>
      <xdr:row>98</xdr:row>
      <xdr:rowOff>114102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6972300" y="16902046"/>
          <a:ext cx="889000" cy="1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48196</xdr:rowOff>
    </xdr:from>
    <xdr:to>
      <xdr:col>41</xdr:col>
      <xdr:colOff>101600</xdr:colOff>
      <xdr:row>98</xdr:row>
      <xdr:rowOff>149796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85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166323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62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45627</xdr:rowOff>
    </xdr:from>
    <xdr:to>
      <xdr:col>36</xdr:col>
      <xdr:colOff>165100</xdr:colOff>
      <xdr:row>98</xdr:row>
      <xdr:rowOff>147227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847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163754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2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56758</xdr:rowOff>
    </xdr:from>
    <xdr:to>
      <xdr:col>55</xdr:col>
      <xdr:colOff>50800</xdr:colOff>
      <xdr:row>98</xdr:row>
      <xdr:rowOff>158358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8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23740</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82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57454</xdr:rowOff>
    </xdr:from>
    <xdr:to>
      <xdr:col>50</xdr:col>
      <xdr:colOff>165100</xdr:colOff>
      <xdr:row>98</xdr:row>
      <xdr:rowOff>159054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8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150181</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95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51090</xdr:rowOff>
    </xdr:from>
    <xdr:to>
      <xdr:col>46</xdr:col>
      <xdr:colOff>38100</xdr:colOff>
      <xdr:row>98</xdr:row>
      <xdr:rowOff>152690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85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143817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94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49146</xdr:rowOff>
    </xdr:from>
    <xdr:to>
      <xdr:col>41</xdr:col>
      <xdr:colOff>101600</xdr:colOff>
      <xdr:row>98</xdr:row>
      <xdr:rowOff>150746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85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141873</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94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63302</xdr:rowOff>
    </xdr:from>
    <xdr:to>
      <xdr:col>36</xdr:col>
      <xdr:colOff>165100</xdr:colOff>
      <xdr:row>98</xdr:row>
      <xdr:rowOff>164902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86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156029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95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126994</xdr:rowOff>
    </xdr:from>
    <xdr:to>
      <xdr:col>85</xdr:col>
      <xdr:colOff>127000</xdr:colOff>
      <xdr:row>39</xdr:row>
      <xdr:rowOff>49270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70644"/>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82091</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42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49270</xdr:rowOff>
    </xdr:from>
    <xdr:to>
      <xdr:col>81</xdr:col>
      <xdr:colOff>50800</xdr:colOff>
      <xdr:row>39</xdr:row>
      <xdr:rowOff>79197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735820"/>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76702</xdr:rowOff>
    </xdr:from>
    <xdr:to>
      <xdr:col>76</xdr:col>
      <xdr:colOff>114300</xdr:colOff>
      <xdr:row>39</xdr:row>
      <xdr:rowOff>79197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76325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76702</xdr:rowOff>
    </xdr:from>
    <xdr:to>
      <xdr:col>71</xdr:col>
      <xdr:colOff>177800</xdr:colOff>
      <xdr:row>39</xdr:row>
      <xdr:rowOff>105848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763252"/>
          <a:ext cx="889000" cy="2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14834</xdr:rowOff>
    </xdr:from>
    <xdr:to>
      <xdr:col>72</xdr:col>
      <xdr:colOff>38100</xdr:colOff>
      <xdr:row>36</xdr:row>
      <xdr:rowOff>116434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8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132961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6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156337</xdr:rowOff>
    </xdr:from>
    <xdr:to>
      <xdr:col>67</xdr:col>
      <xdr:colOff>101600</xdr:colOff>
      <xdr:row>36</xdr:row>
      <xdr:rowOff>86487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5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103014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3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76194</xdr:rowOff>
    </xdr:from>
    <xdr:to>
      <xdr:col>85</xdr:col>
      <xdr:colOff>177800</xdr:colOff>
      <xdr:row>38</xdr:row>
      <xdr:rowOff>6344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99071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2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169920</xdr:rowOff>
    </xdr:from>
    <xdr:to>
      <xdr:col>81</xdr:col>
      <xdr:colOff>101600</xdr:colOff>
      <xdr:row>39</xdr:row>
      <xdr:rowOff>100070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91197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7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28397</xdr:rowOff>
    </xdr:from>
    <xdr:to>
      <xdr:col>76</xdr:col>
      <xdr:colOff>165100</xdr:colOff>
      <xdr:row>39</xdr:row>
      <xdr:rowOff>129997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7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121124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80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25902</xdr:rowOff>
    </xdr:from>
    <xdr:to>
      <xdr:col>72</xdr:col>
      <xdr:colOff>38100</xdr:colOff>
      <xdr:row>39</xdr:row>
      <xdr:rowOff>127502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71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118629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8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55048</xdr:rowOff>
    </xdr:from>
    <xdr:to>
      <xdr:col>67</xdr:col>
      <xdr:colOff>101600</xdr:colOff>
      <xdr:row>39</xdr:row>
      <xdr:rowOff>156648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74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147775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83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139271</xdr:rowOff>
    </xdr:from>
    <xdr:to>
      <xdr:col>85</xdr:col>
      <xdr:colOff>127000</xdr:colOff>
      <xdr:row>56</xdr:row>
      <xdr:rowOff>163255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740471"/>
          <a:ext cx="838200" cy="2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104191</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05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163255</xdr:rowOff>
    </xdr:from>
    <xdr:to>
      <xdr:col>81</xdr:col>
      <xdr:colOff>50800</xdr:colOff>
      <xdr:row>57</xdr:row>
      <xdr:rowOff>19429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764455"/>
          <a:ext cx="889000" cy="27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146348</xdr:rowOff>
    </xdr:from>
    <xdr:to>
      <xdr:col>76</xdr:col>
      <xdr:colOff>114300</xdr:colOff>
      <xdr:row>57</xdr:row>
      <xdr:rowOff>19429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747548"/>
          <a:ext cx="889000" cy="4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105287</xdr:rowOff>
    </xdr:from>
    <xdr:to>
      <xdr:col>71</xdr:col>
      <xdr:colOff>177800</xdr:colOff>
      <xdr:row>56</xdr:row>
      <xdr:rowOff>146348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706487"/>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7052</xdr:rowOff>
    </xdr:from>
    <xdr:to>
      <xdr:col>72</xdr:col>
      <xdr:colOff>38100</xdr:colOff>
      <xdr:row>56</xdr:row>
      <xdr:rowOff>108652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125179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4273</xdr:rowOff>
    </xdr:from>
    <xdr:to>
      <xdr:col>67</xdr:col>
      <xdr:colOff>101600</xdr:colOff>
      <xdr:row>56</xdr:row>
      <xdr:rowOff>105873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122400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88471</xdr:rowOff>
    </xdr:from>
    <xdr:to>
      <xdr:col>85</xdr:col>
      <xdr:colOff>177800</xdr:colOff>
      <xdr:row>57</xdr:row>
      <xdr:rowOff>18621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68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111348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54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112455</xdr:rowOff>
    </xdr:from>
    <xdr:to>
      <xdr:col>81</xdr:col>
      <xdr:colOff>101600</xdr:colOff>
      <xdr:row>57</xdr:row>
      <xdr:rowOff>42605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71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33732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80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140079</xdr:rowOff>
    </xdr:from>
    <xdr:to>
      <xdr:col>76</xdr:col>
      <xdr:colOff>165100</xdr:colOff>
      <xdr:row>57</xdr:row>
      <xdr:rowOff>70229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74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61356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3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95548</xdr:rowOff>
    </xdr:from>
    <xdr:to>
      <xdr:col>72</xdr:col>
      <xdr:colOff>38100</xdr:colOff>
      <xdr:row>57</xdr:row>
      <xdr:rowOff>25698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6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16825</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54487</xdr:rowOff>
    </xdr:from>
    <xdr:to>
      <xdr:col>67</xdr:col>
      <xdr:colOff>101600</xdr:colOff>
      <xdr:row>56</xdr:row>
      <xdr:rowOff>156087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65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147214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139547</xdr:rowOff>
    </xdr:from>
    <xdr:to>
      <xdr:col>85</xdr:col>
      <xdr:colOff>127000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1264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89532</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1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121588</xdr:rowOff>
    </xdr:from>
    <xdr:to>
      <xdr:col>81</xdr:col>
      <xdr:colOff>50800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494688"/>
          <a:ext cx="889000" cy="1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13318</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1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121588</xdr:rowOff>
    </xdr:from>
    <xdr:to>
      <xdr:col>76</xdr:col>
      <xdr:colOff>114300</xdr:colOff>
      <xdr:row>78</xdr:row>
      <xdr:rowOff>126105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494688"/>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126105</xdr:rowOff>
    </xdr:from>
    <xdr:to>
      <xdr:col>71</xdr:col>
      <xdr:colOff>177800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99205"/>
          <a:ext cx="889000" cy="1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64106</xdr:rowOff>
    </xdr:from>
    <xdr:to>
      <xdr:col>72</xdr:col>
      <xdr:colOff>38100</xdr:colOff>
      <xdr:row>78</xdr:row>
      <xdr:rowOff>165706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3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10783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36111" y="1321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74106</xdr:rowOff>
    </xdr:from>
    <xdr:to>
      <xdr:col>67</xdr:col>
      <xdr:colOff>101600</xdr:colOff>
      <xdr:row>79</xdr:row>
      <xdr:rowOff>4256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47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20783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2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88747</xdr:rowOff>
    </xdr:from>
    <xdr:to>
      <xdr:col>85</xdr:col>
      <xdr:colOff>177800</xdr:colOff>
      <xdr:row>79</xdr:row>
      <xdr:rowOff>18897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461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45082</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181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70788</xdr:rowOff>
    </xdr:from>
    <xdr:to>
      <xdr:col>76</xdr:col>
      <xdr:colOff>165100</xdr:colOff>
      <xdr:row>79</xdr:row>
      <xdr:rowOff>938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44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163515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75305</xdr:rowOff>
    </xdr:from>
    <xdr:to>
      <xdr:col>72</xdr:col>
      <xdr:colOff>38100</xdr:colOff>
      <xdr:row>79</xdr:row>
      <xdr:rowOff>5455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168032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54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99664</xdr:rowOff>
    </xdr:from>
    <xdr:to>
      <xdr:col>85</xdr:col>
      <xdr:colOff>127000</xdr:colOff>
      <xdr:row>97</xdr:row>
      <xdr:rowOff>106274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730314"/>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106274</xdr:rowOff>
    </xdr:from>
    <xdr:to>
      <xdr:col>81</xdr:col>
      <xdr:colOff>50800</xdr:colOff>
      <xdr:row>97</xdr:row>
      <xdr:rowOff>122377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736924"/>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117810</xdr:rowOff>
    </xdr:from>
    <xdr:to>
      <xdr:col>76</xdr:col>
      <xdr:colOff>114300</xdr:colOff>
      <xdr:row>97</xdr:row>
      <xdr:rowOff>122377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3703300" y="16748460"/>
          <a:ext cx="889000" cy="4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105460</xdr:rowOff>
    </xdr:from>
    <xdr:to>
      <xdr:col>71</xdr:col>
      <xdr:colOff>177800</xdr:colOff>
      <xdr:row>97</xdr:row>
      <xdr:rowOff>117810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736110"/>
          <a:ext cx="889000" cy="1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122307</xdr:rowOff>
    </xdr:from>
    <xdr:to>
      <xdr:col>72</xdr:col>
      <xdr:colOff>38100</xdr:colOff>
      <xdr:row>96</xdr:row>
      <xdr:rowOff>52457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68984</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99439</xdr:rowOff>
    </xdr:from>
    <xdr:to>
      <xdr:col>67</xdr:col>
      <xdr:colOff>101600</xdr:colOff>
      <xdr:row>96</xdr:row>
      <xdr:rowOff>29589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46116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48864</xdr:rowOff>
    </xdr:from>
    <xdr:to>
      <xdr:col>85</xdr:col>
      <xdr:colOff>177800</xdr:colOff>
      <xdr:row>97</xdr:row>
      <xdr:rowOff>150464</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27291</xdr:rowOff>
    </xdr:from>
    <xdr:ext cx="534377"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65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55474</xdr:rowOff>
    </xdr:from>
    <xdr:to>
      <xdr:col>81</xdr:col>
      <xdr:colOff>101600</xdr:colOff>
      <xdr:row>97</xdr:row>
      <xdr:rowOff>157074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6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148201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77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71577</xdr:rowOff>
    </xdr:from>
    <xdr:to>
      <xdr:col>76</xdr:col>
      <xdr:colOff>165100</xdr:colOff>
      <xdr:row>98</xdr:row>
      <xdr:rowOff>1727</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70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164304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79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67010</xdr:rowOff>
    </xdr:from>
    <xdr:to>
      <xdr:col>72</xdr:col>
      <xdr:colOff>38100</xdr:colOff>
      <xdr:row>97</xdr:row>
      <xdr:rowOff>168610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69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159737</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79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54660</xdr:rowOff>
    </xdr:from>
    <xdr:to>
      <xdr:col>67</xdr:col>
      <xdr:colOff>101600</xdr:colOff>
      <xdr:row>97</xdr:row>
      <xdr:rowOff>156260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68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147387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77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71069</xdr:rowOff>
    </xdr:from>
    <xdr:to>
      <xdr:col>102</xdr:col>
      <xdr:colOff>165100</xdr:colOff>
      <xdr:row>39</xdr:row>
      <xdr:rowOff>1219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5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17746</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88333" y="6361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55067</xdr:rowOff>
    </xdr:from>
    <xdr:to>
      <xdr:col>98</xdr:col>
      <xdr:colOff>38100</xdr:colOff>
      <xdr:row>38</xdr:row>
      <xdr:rowOff>156667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1744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住民一人当たりのコストが最も高いのは</a:t>
          </a:r>
          <a:r>
            <a:rPr kumimoji="1" lang="en-US" altLang="ja-JP" sz="1300">
              <a:latin typeface="ＭＳ Ｐゴシック" panose="020B0600070205080204" pitchFamily="50" charset="-128"/>
              <a:ea typeface="ＭＳ Ｐゴシック" panose="020B0600070205080204" pitchFamily="50" charset="-128"/>
            </a:rPr>
            <a:t>130,909</a:t>
          </a:r>
          <a:r>
            <a:rPr kumimoji="1" lang="ja-JP" altLang="en-US" sz="1300">
              <a:latin typeface="ＭＳ Ｐゴシック" panose="020B0600070205080204" pitchFamily="50" charset="-128"/>
              <a:ea typeface="ＭＳ Ｐゴシック" panose="020B0600070205080204" pitchFamily="50" charset="-128"/>
            </a:rPr>
            <a:t>円の民生費であり、次いで</a:t>
          </a:r>
          <a:r>
            <a:rPr kumimoji="1" lang="en-US" altLang="ja-JP" sz="1300">
              <a:latin typeface="ＭＳ Ｐゴシック" panose="020B0600070205080204" pitchFamily="50" charset="-128"/>
              <a:ea typeface="ＭＳ Ｐゴシック" panose="020B0600070205080204" pitchFamily="50" charset="-128"/>
            </a:rPr>
            <a:t>109,187</a:t>
          </a:r>
          <a:r>
            <a:rPr kumimoji="1" lang="ja-JP" altLang="en-US" sz="1300">
              <a:latin typeface="ＭＳ Ｐゴシック" panose="020B0600070205080204" pitchFamily="50" charset="-128"/>
              <a:ea typeface="ＭＳ Ｐゴシック" panose="020B0600070205080204" pitchFamily="50" charset="-128"/>
            </a:rPr>
            <a:t>円の衛生費となっている。この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項目については増加傾向にあり、一部事務組合（民生費：加美郡保健医療福祉行政事務組合、衛生費：大崎地域広域行政事務組合）への負担金によるところが大きい状況である。一部事務組合への負担金は年々高い水準で推移しており、それに比例して民生費及び衛生費も漸増していくものと見込まれるため、各組合へは経営改善や事業経費の削減し、負担金の軽減を図るよう取組を促す。また、乳幼児・児童医療費助成事業を始めとした子育て支援事業に重点的に取り組んできたことも増加要因として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一方、議会費においては、平成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年度まで漸増していたが、平成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13,822</a:t>
          </a:r>
          <a:r>
            <a:rPr kumimoji="1" lang="ja-JP" altLang="en-US" sz="1300">
              <a:latin typeface="ＭＳ Ｐゴシック" panose="020B0600070205080204" pitchFamily="50" charset="-128"/>
              <a:ea typeface="ＭＳ Ｐゴシック" panose="020B0600070205080204" pitchFamily="50" charset="-128"/>
            </a:rPr>
            <a:t>円と減少に転じている。これは、議員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名欠員による議員報酬等の減（</a:t>
          </a:r>
          <a:r>
            <a:rPr kumimoji="1" lang="en-US" altLang="ja-JP" sz="1300">
              <a:latin typeface="ＭＳ Ｐゴシック" panose="020B0600070205080204" pitchFamily="50" charset="-128"/>
              <a:ea typeface="ＭＳ Ｐゴシック" panose="020B0600070205080204" pitchFamily="50" charset="-128"/>
            </a:rPr>
            <a:t>3,446</a:t>
          </a:r>
          <a:r>
            <a:rPr kumimoji="1" lang="ja-JP" altLang="en-US" sz="1300">
              <a:latin typeface="ＭＳ Ｐゴシック" panose="020B0600070205080204" pitchFamily="50" charset="-128"/>
              <a:ea typeface="ＭＳ Ｐゴシック" panose="020B0600070205080204" pitchFamily="50" charset="-128"/>
            </a:rPr>
            <a:t>千円減）が要因として考えられる。また、令和元年度町議会議員一般選挙より議員定数見直し（</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人減）が図られたため、令和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年度以降は漸減していくものと見込まれる。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その他の項目については、類似団体平均と同水準に位置しており、今後も数値に大きな乖離が生じないよう健全な財政運営に努める。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実質収支比率は</a:t>
          </a:r>
          <a:r>
            <a:rPr kumimoji="1" lang="en-US" altLang="ja-JP" sz="1200">
              <a:latin typeface="ＭＳ ゴシック" pitchFamily="49" charset="-128"/>
              <a:ea typeface="ＭＳ ゴシック" pitchFamily="49" charset="-128"/>
            </a:rPr>
            <a:t>4</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程度で推移し、平成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年度は</a:t>
          </a:r>
          <a:r>
            <a:rPr kumimoji="1" lang="en-US" altLang="ja-JP" sz="1200">
              <a:latin typeface="ＭＳ ゴシック" pitchFamily="49" charset="-128"/>
              <a:ea typeface="ＭＳ ゴシック" pitchFamily="49" charset="-128"/>
            </a:rPr>
            <a:t>122,619</a:t>
          </a:r>
          <a:r>
            <a:rPr kumimoji="1" lang="ja-JP" altLang="en-US" sz="1200">
              <a:latin typeface="ＭＳ ゴシック" pitchFamily="49" charset="-128"/>
              <a:ea typeface="ＭＳ ゴシック" pitchFamily="49" charset="-128"/>
            </a:rPr>
            <a:t>千円で前年度から</a:t>
          </a:r>
          <a:r>
            <a:rPr kumimoji="1" lang="en-US" altLang="ja-JP" sz="1200">
              <a:latin typeface="ＭＳ ゴシック" pitchFamily="49" charset="-128"/>
              <a:ea typeface="ＭＳ ゴシック" pitchFamily="49" charset="-128"/>
            </a:rPr>
            <a:t>32,067</a:t>
          </a:r>
          <a:r>
            <a:rPr kumimoji="1" lang="ja-JP" altLang="en-US" sz="1200">
              <a:latin typeface="ＭＳ ゴシック" pitchFamily="49" charset="-128"/>
              <a:ea typeface="ＭＳ ゴシック" pitchFamily="49" charset="-128"/>
            </a:rPr>
            <a:t>千円減（</a:t>
          </a:r>
          <a:r>
            <a:rPr kumimoji="1" lang="en-US" altLang="ja-JP" sz="1200">
              <a:latin typeface="ＭＳ ゴシック" pitchFamily="49" charset="-128"/>
              <a:ea typeface="ＭＳ ゴシック" pitchFamily="49" charset="-128"/>
            </a:rPr>
            <a:t>20.7%</a:t>
          </a:r>
          <a:r>
            <a:rPr kumimoji="1" lang="ja-JP" altLang="en-US" sz="1200">
              <a:latin typeface="ＭＳ ゴシック" pitchFamily="49" charset="-128"/>
              <a:ea typeface="ＭＳ ゴシック" pitchFamily="49" charset="-128"/>
            </a:rPr>
            <a:t>減）となった。実質単年度収支については、財政調整基金を</a:t>
          </a:r>
          <a:r>
            <a:rPr kumimoji="1" lang="en-US" altLang="ja-JP" sz="1200">
              <a:latin typeface="ＭＳ ゴシック" pitchFamily="49" charset="-128"/>
              <a:ea typeface="ＭＳ ゴシック" pitchFamily="49" charset="-128"/>
            </a:rPr>
            <a:t>258,000</a:t>
          </a:r>
          <a:r>
            <a:rPr kumimoji="1" lang="ja-JP" altLang="en-US" sz="1200">
              <a:latin typeface="ＭＳ ゴシック" pitchFamily="49" charset="-128"/>
              <a:ea typeface="ＭＳ ゴシック" pitchFamily="49" charset="-128"/>
            </a:rPr>
            <a:t>千円取り崩したことで前年度に引き続き赤字となった。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普通交付税の減少や老朽化等に伴う各公共施設修繕が増加していくことが見込まれるめ、その対応のため当面は財政調整基金を取り崩す財政運営が続く見通しである。財政を圧迫させないよう、大規模な投資的経費の抑制を図るとともに、事業の見直しや精査を行い適切な行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宮城県色麻町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一般会計において、農村環境改善センター改修工事、色麻小中学校校庭芝生化工事等の大規模事業を実施した影響により、前年度と比較すると標準財政規模が</a:t>
          </a:r>
          <a:r>
            <a:rPr kumimoji="1" lang="en-US" altLang="ja-JP" sz="1400">
              <a:latin typeface="ＭＳ ゴシック" pitchFamily="49" charset="-128"/>
              <a:ea typeface="ＭＳ ゴシック" pitchFamily="49" charset="-128"/>
            </a:rPr>
            <a:t>0.99</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4.14%</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水道事業会計においては、平成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年度に水道の安定供給を図ることを目的とし、水道管の老朽化対策を実施したことにより標準財政規模が一時減少したが、平成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年度は例年並みとなった。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会計外含め全ての会計で黒字となっている。今後も現在の水準を維持し、継続して適切な財政運営に努めていく。</a:t>
          </a: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4752479</v>
      </c>
      <c r="BO4" s="430"/>
      <c r="BP4" s="430"/>
      <c r="BQ4" s="430"/>
      <c r="BR4" s="430"/>
      <c r="BS4" s="430"/>
      <c r="BT4" s="430"/>
      <c r="BU4" s="431"/>
      <c r="BV4" s="429">
        <v>4702116</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4.2</v>
      </c>
      <c r="CU4" s="436"/>
      <c r="CV4" s="436"/>
      <c r="CW4" s="436"/>
      <c r="CX4" s="436"/>
      <c r="CY4" s="436"/>
      <c r="CZ4" s="436"/>
      <c r="DA4" s="437"/>
      <c r="DB4" s="435">
        <v>5.2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4616795</v>
      </c>
      <c r="BO5" s="467"/>
      <c r="BP5" s="467"/>
      <c r="BQ5" s="467"/>
      <c r="BR5" s="467"/>
      <c r="BS5" s="467"/>
      <c r="BT5" s="467"/>
      <c r="BU5" s="468"/>
      <c r="BV5" s="466">
        <v>4532513</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87.4</v>
      </c>
      <c r="CU5" s="464"/>
      <c r="CV5" s="464"/>
      <c r="CW5" s="464"/>
      <c r="CX5" s="464"/>
      <c r="CY5" s="464"/>
      <c r="CZ5" s="464"/>
      <c r="DA5" s="465"/>
      <c r="DB5" s="463">
        <v>88.1</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135684</v>
      </c>
      <c r="BO6" s="467"/>
      <c r="BP6" s="467"/>
      <c r="BQ6" s="467"/>
      <c r="BR6" s="467"/>
      <c r="BS6" s="467"/>
      <c r="BT6" s="467"/>
      <c r="BU6" s="468"/>
      <c r="BV6" s="466">
        <v>169603</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91.2</v>
      </c>
      <c r="CU6" s="504"/>
      <c r="CV6" s="504"/>
      <c r="CW6" s="504"/>
      <c r="CX6" s="504"/>
      <c r="CY6" s="504"/>
      <c r="CZ6" s="504"/>
      <c r="DA6" s="505"/>
      <c r="DB6" s="503">
        <v>92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93</v>
      </c>
      <c r="AV7" s="499"/>
      <c r="AW7" s="499"/>
      <c r="AX7" s="499"/>
      <c r="AY7" s="500" t="s">
        <v>104</v>
      </c>
      <c r="AZ7" s="501"/>
      <c r="BA7" s="501"/>
      <c r="BB7" s="501"/>
      <c r="BC7" s="501"/>
      <c r="BD7" s="501"/>
      <c r="BE7" s="501"/>
      <c r="BF7" s="501"/>
      <c r="BG7" s="501"/>
      <c r="BH7" s="501"/>
      <c r="BI7" s="501"/>
      <c r="BJ7" s="501"/>
      <c r="BK7" s="501"/>
      <c r="BL7" s="501"/>
      <c r="BM7" s="502"/>
      <c r="BN7" s="466">
        <v>13065</v>
      </c>
      <c r="BO7" s="467"/>
      <c r="BP7" s="467"/>
      <c r="BQ7" s="467"/>
      <c r="BR7" s="467"/>
      <c r="BS7" s="467"/>
      <c r="BT7" s="467"/>
      <c r="BU7" s="468"/>
      <c r="BV7" s="466">
        <v>14917</v>
      </c>
      <c r="BW7" s="467"/>
      <c r="BX7" s="467"/>
      <c r="BY7" s="467"/>
      <c r="BZ7" s="467"/>
      <c r="CA7" s="467"/>
      <c r="CB7" s="467"/>
      <c r="CC7" s="468"/>
      <c r="CD7" s="469" t="s">
        <v>105</v>
      </c>
      <c r="CE7" s="470"/>
      <c r="CF7" s="470"/>
      <c r="CG7" s="470"/>
      <c r="CH7" s="470"/>
      <c r="CI7" s="470"/>
      <c r="CJ7" s="470"/>
      <c r="CK7" s="470"/>
      <c r="CL7" s="470"/>
      <c r="CM7" s="470"/>
      <c r="CN7" s="470"/>
      <c r="CO7" s="470"/>
      <c r="CP7" s="470"/>
      <c r="CQ7" s="470"/>
      <c r="CR7" s="470"/>
      <c r="CS7" s="471"/>
      <c r="CT7" s="466">
        <v>2929205</v>
      </c>
      <c r="CU7" s="467"/>
      <c r="CV7" s="467"/>
      <c r="CW7" s="467"/>
      <c r="CX7" s="467"/>
      <c r="CY7" s="467"/>
      <c r="CZ7" s="467"/>
      <c r="DA7" s="468"/>
      <c r="DB7" s="466">
        <v>2976356</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106</v>
      </c>
      <c r="AN8" s="496"/>
      <c r="AO8" s="496"/>
      <c r="AP8" s="496"/>
      <c r="AQ8" s="496"/>
      <c r="AR8" s="496"/>
      <c r="AS8" s="496"/>
      <c r="AT8" s="497"/>
      <c r="AU8" s="498" t="s">
        <v>93</v>
      </c>
      <c r="AV8" s="499"/>
      <c r="AW8" s="499"/>
      <c r="AX8" s="499"/>
      <c r="AY8" s="500" t="s">
        <v>107</v>
      </c>
      <c r="AZ8" s="501"/>
      <c r="BA8" s="501"/>
      <c r="BB8" s="501"/>
      <c r="BC8" s="501"/>
      <c r="BD8" s="501"/>
      <c r="BE8" s="501"/>
      <c r="BF8" s="501"/>
      <c r="BG8" s="501"/>
      <c r="BH8" s="501"/>
      <c r="BI8" s="501"/>
      <c r="BJ8" s="501"/>
      <c r="BK8" s="501"/>
      <c r="BL8" s="501"/>
      <c r="BM8" s="502"/>
      <c r="BN8" s="466">
        <v>122619</v>
      </c>
      <c r="BO8" s="467"/>
      <c r="BP8" s="467"/>
      <c r="BQ8" s="467"/>
      <c r="BR8" s="467"/>
      <c r="BS8" s="467"/>
      <c r="BT8" s="467"/>
      <c r="BU8" s="468"/>
      <c r="BV8" s="466">
        <v>154686</v>
      </c>
      <c r="BW8" s="467"/>
      <c r="BX8" s="467"/>
      <c r="BY8" s="467"/>
      <c r="BZ8" s="467"/>
      <c r="CA8" s="467"/>
      <c r="CB8" s="467"/>
      <c r="CC8" s="468"/>
      <c r="CD8" s="469" t="s">
        <v>108</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0.28999999999999998</v>
      </c>
      <c r="DC8" s="507"/>
      <c r="DD8" s="507"/>
      <c r="DE8" s="507"/>
      <c r="DF8" s="507"/>
      <c r="DG8" s="507"/>
      <c r="DH8" s="507"/>
      <c r="DI8" s="508"/>
      <c r="DJ8" s="185"/>
      <c r="DK8" s="185"/>
      <c r="DL8" s="185"/>
      <c r="DM8" s="185"/>
      <c r="DN8" s="185"/>
      <c r="DO8" s="185"/>
    </row>
    <row r="9" spans="1:119" ht="18.75" customHeight="1" thickBot="1" x14ac:dyDescent="0.2">
      <c r="A9" s="186"/>
      <c r="B9" s="460" t="s">
        <v>109</v>
      </c>
      <c r="C9" s="461"/>
      <c r="D9" s="461"/>
      <c r="E9" s="461"/>
      <c r="F9" s="461"/>
      <c r="G9" s="461"/>
      <c r="H9" s="461"/>
      <c r="I9" s="461"/>
      <c r="J9" s="461"/>
      <c r="K9" s="509"/>
      <c r="L9" s="510" t="s">
        <v>110</v>
      </c>
      <c r="M9" s="511"/>
      <c r="N9" s="511"/>
      <c r="O9" s="511"/>
      <c r="P9" s="511"/>
      <c r="Q9" s="512"/>
      <c r="R9" s="513">
        <v>7238</v>
      </c>
      <c r="S9" s="514"/>
      <c r="T9" s="514"/>
      <c r="U9" s="514"/>
      <c r="V9" s="515"/>
      <c r="W9" s="423" t="s">
        <v>111</v>
      </c>
      <c r="X9" s="424"/>
      <c r="Y9" s="424"/>
      <c r="Z9" s="424"/>
      <c r="AA9" s="424"/>
      <c r="AB9" s="424"/>
      <c r="AC9" s="424"/>
      <c r="AD9" s="424"/>
      <c r="AE9" s="424"/>
      <c r="AF9" s="424"/>
      <c r="AG9" s="424"/>
      <c r="AH9" s="424"/>
      <c r="AI9" s="424"/>
      <c r="AJ9" s="424"/>
      <c r="AK9" s="424"/>
      <c r="AL9" s="425"/>
      <c r="AM9" s="495" t="s">
        <v>112</v>
      </c>
      <c r="AN9" s="496"/>
      <c r="AO9" s="496"/>
      <c r="AP9" s="496"/>
      <c r="AQ9" s="496"/>
      <c r="AR9" s="496"/>
      <c r="AS9" s="496"/>
      <c r="AT9" s="497"/>
      <c r="AU9" s="498" t="s">
        <v>113</v>
      </c>
      <c r="AV9" s="499"/>
      <c r="AW9" s="499"/>
      <c r="AX9" s="499"/>
      <c r="AY9" s="500" t="s">
        <v>114</v>
      </c>
      <c r="AZ9" s="501"/>
      <c r="BA9" s="501"/>
      <c r="BB9" s="501"/>
      <c r="BC9" s="501"/>
      <c r="BD9" s="501"/>
      <c r="BE9" s="501"/>
      <c r="BF9" s="501"/>
      <c r="BG9" s="501"/>
      <c r="BH9" s="501"/>
      <c r="BI9" s="501"/>
      <c r="BJ9" s="501"/>
      <c r="BK9" s="501"/>
      <c r="BL9" s="501"/>
      <c r="BM9" s="502"/>
      <c r="BN9" s="466">
        <v>-32067</v>
      </c>
      <c r="BO9" s="467"/>
      <c r="BP9" s="467"/>
      <c r="BQ9" s="467"/>
      <c r="BR9" s="467"/>
      <c r="BS9" s="467"/>
      <c r="BT9" s="467"/>
      <c r="BU9" s="468"/>
      <c r="BV9" s="466">
        <v>1757</v>
      </c>
      <c r="BW9" s="467"/>
      <c r="BX9" s="467"/>
      <c r="BY9" s="467"/>
      <c r="BZ9" s="467"/>
      <c r="CA9" s="467"/>
      <c r="CB9" s="467"/>
      <c r="CC9" s="468"/>
      <c r="CD9" s="469" t="s">
        <v>115</v>
      </c>
      <c r="CE9" s="470"/>
      <c r="CF9" s="470"/>
      <c r="CG9" s="470"/>
      <c r="CH9" s="470"/>
      <c r="CI9" s="470"/>
      <c r="CJ9" s="470"/>
      <c r="CK9" s="470"/>
      <c r="CL9" s="470"/>
      <c r="CM9" s="470"/>
      <c r="CN9" s="470"/>
      <c r="CO9" s="470"/>
      <c r="CP9" s="470"/>
      <c r="CQ9" s="470"/>
      <c r="CR9" s="470"/>
      <c r="CS9" s="471"/>
      <c r="CT9" s="463">
        <v>8.1999999999999993</v>
      </c>
      <c r="CU9" s="464"/>
      <c r="CV9" s="464"/>
      <c r="CW9" s="464"/>
      <c r="CX9" s="464"/>
      <c r="CY9" s="464"/>
      <c r="CZ9" s="464"/>
      <c r="DA9" s="465"/>
      <c r="DB9" s="463">
        <v>7.7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116</v>
      </c>
      <c r="M10" s="496"/>
      <c r="N10" s="496"/>
      <c r="O10" s="496"/>
      <c r="P10" s="496"/>
      <c r="Q10" s="497"/>
      <c r="R10" s="517">
        <v>7431</v>
      </c>
      <c r="S10" s="518"/>
      <c r="T10" s="518"/>
      <c r="U10" s="518"/>
      <c r="V10" s="519"/>
      <c r="W10" s="454"/>
      <c r="X10" s="455"/>
      <c r="Y10" s="455"/>
      <c r="Z10" s="455"/>
      <c r="AA10" s="455"/>
      <c r="AB10" s="455"/>
      <c r="AC10" s="455"/>
      <c r="AD10" s="455"/>
      <c r="AE10" s="455"/>
      <c r="AF10" s="455"/>
      <c r="AG10" s="455"/>
      <c r="AH10" s="455"/>
      <c r="AI10" s="455"/>
      <c r="AJ10" s="455"/>
      <c r="AK10" s="455"/>
      <c r="AL10" s="458"/>
      <c r="AM10" s="495" t="s">
        <v>117</v>
      </c>
      <c r="AN10" s="496"/>
      <c r="AO10" s="496"/>
      <c r="AP10" s="496"/>
      <c r="AQ10" s="496"/>
      <c r="AR10" s="496"/>
      <c r="AS10" s="496"/>
      <c r="AT10" s="497"/>
      <c r="AU10" s="498" t="s">
        <v>118</v>
      </c>
      <c r="AV10" s="499"/>
      <c r="AW10" s="499"/>
      <c r="AX10" s="499"/>
      <c r="AY10" s="500" t="s">
        <v>119</v>
      </c>
      <c r="AZ10" s="501"/>
      <c r="BA10" s="501"/>
      <c r="BB10" s="501"/>
      <c r="BC10" s="501"/>
      <c r="BD10" s="501"/>
      <c r="BE10" s="501"/>
      <c r="BF10" s="501"/>
      <c r="BG10" s="501"/>
      <c r="BH10" s="501"/>
      <c r="BI10" s="501"/>
      <c r="BJ10" s="501"/>
      <c r="BK10" s="501"/>
      <c r="BL10" s="501"/>
      <c r="BM10" s="502"/>
      <c r="BN10" s="466">
        <v>3000</v>
      </c>
      <c r="BO10" s="467"/>
      <c r="BP10" s="467"/>
      <c r="BQ10" s="467"/>
      <c r="BR10" s="467"/>
      <c r="BS10" s="467"/>
      <c r="BT10" s="467"/>
      <c r="BU10" s="468"/>
      <c r="BV10" s="466">
        <v>3000</v>
      </c>
      <c r="BW10" s="467"/>
      <c r="BX10" s="467"/>
      <c r="BY10" s="467"/>
      <c r="BZ10" s="467"/>
      <c r="CA10" s="467"/>
      <c r="CB10" s="467"/>
      <c r="CC10" s="468"/>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121</v>
      </c>
      <c r="M11" s="521"/>
      <c r="N11" s="521"/>
      <c r="O11" s="521"/>
      <c r="P11" s="521"/>
      <c r="Q11" s="522"/>
      <c r="R11" s="523" t="s">
        <v>122</v>
      </c>
      <c r="S11" s="524"/>
      <c r="T11" s="524"/>
      <c r="U11" s="524"/>
      <c r="V11" s="525"/>
      <c r="W11" s="454"/>
      <c r="X11" s="455"/>
      <c r="Y11" s="455"/>
      <c r="Z11" s="455"/>
      <c r="AA11" s="455"/>
      <c r="AB11" s="455"/>
      <c r="AC11" s="455"/>
      <c r="AD11" s="455"/>
      <c r="AE11" s="455"/>
      <c r="AF11" s="455"/>
      <c r="AG11" s="455"/>
      <c r="AH11" s="455"/>
      <c r="AI11" s="455"/>
      <c r="AJ11" s="455"/>
      <c r="AK11" s="455"/>
      <c r="AL11" s="458"/>
      <c r="AM11" s="495" t="s">
        <v>123</v>
      </c>
      <c r="AN11" s="496"/>
      <c r="AO11" s="496"/>
      <c r="AP11" s="496"/>
      <c r="AQ11" s="496"/>
      <c r="AR11" s="496"/>
      <c r="AS11" s="496"/>
      <c r="AT11" s="497"/>
      <c r="AU11" s="498" t="s">
        <v>124</v>
      </c>
      <c r="AV11" s="499"/>
      <c r="AW11" s="499"/>
      <c r="AX11" s="499"/>
      <c r="AY11" s="500" t="s">
        <v>125</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126</v>
      </c>
      <c r="CE11" s="470"/>
      <c r="CF11" s="470"/>
      <c r="CG11" s="470"/>
      <c r="CH11" s="470"/>
      <c r="CI11" s="470"/>
      <c r="CJ11" s="470"/>
      <c r="CK11" s="470"/>
      <c r="CL11" s="470"/>
      <c r="CM11" s="470"/>
      <c r="CN11" s="470"/>
      <c r="CO11" s="470"/>
      <c r="CP11" s="470"/>
      <c r="CQ11" s="470"/>
      <c r="CR11" s="470"/>
      <c r="CS11" s="471"/>
      <c r="CT11" s="506" t="s">
        <v>127</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6892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118</v>
      </c>
      <c r="AV12" s="499"/>
      <c r="AW12" s="499"/>
      <c r="AX12" s="499"/>
      <c r="AY12" s="500" t="s">
        <v>134</v>
      </c>
      <c r="AZ12" s="501"/>
      <c r="BA12" s="501"/>
      <c r="BB12" s="501"/>
      <c r="BC12" s="501"/>
      <c r="BD12" s="501"/>
      <c r="BE12" s="501"/>
      <c r="BF12" s="501"/>
      <c r="BG12" s="501"/>
      <c r="BH12" s="501"/>
      <c r="BI12" s="501"/>
      <c r="BJ12" s="501"/>
      <c r="BK12" s="501"/>
      <c r="BL12" s="501"/>
      <c r="BM12" s="502"/>
      <c r="BN12" s="466">
        <v>258000</v>
      </c>
      <c r="BO12" s="467"/>
      <c r="BP12" s="467"/>
      <c r="BQ12" s="467"/>
      <c r="BR12" s="467"/>
      <c r="BS12" s="467"/>
      <c r="BT12" s="467"/>
      <c r="BU12" s="468"/>
      <c r="BV12" s="466">
        <v>305000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127</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6852</v>
      </c>
      <c r="S13" s="548"/>
      <c r="T13" s="548"/>
      <c r="U13" s="548"/>
      <c r="V13" s="549"/>
      <c r="W13" s="482" t="s">
        <v>138</v>
      </c>
      <c r="X13" s="483"/>
      <c r="Y13" s="483"/>
      <c r="Z13" s="483"/>
      <c r="AA13" s="483"/>
      <c r="AB13" s="473"/>
      <c r="AC13" s="517">
        <v>735</v>
      </c>
      <c r="AD13" s="518"/>
      <c r="AE13" s="518"/>
      <c r="AF13" s="518"/>
      <c r="AG13" s="557"/>
      <c r="AH13" s="517">
        <v>763</v>
      </c>
      <c r="AI13" s="518"/>
      <c r="AJ13" s="518"/>
      <c r="AK13" s="518"/>
      <c r="AL13" s="519"/>
      <c r="AM13" s="495" t="s">
        <v>139</v>
      </c>
      <c r="AN13" s="496"/>
      <c r="AO13" s="496"/>
      <c r="AP13" s="496"/>
      <c r="AQ13" s="496"/>
      <c r="AR13" s="496"/>
      <c r="AS13" s="496"/>
      <c r="AT13" s="497"/>
      <c r="AU13" s="498" t="s">
        <v>140</v>
      </c>
      <c r="AV13" s="499"/>
      <c r="AW13" s="499"/>
      <c r="AX13" s="499"/>
      <c r="AY13" s="500" t="s">
        <v>141</v>
      </c>
      <c r="AZ13" s="501"/>
      <c r="BA13" s="501"/>
      <c r="BB13" s="501"/>
      <c r="BC13" s="501"/>
      <c r="BD13" s="501"/>
      <c r="BE13" s="501"/>
      <c r="BF13" s="501"/>
      <c r="BG13" s="501"/>
      <c r="BH13" s="501"/>
      <c r="BI13" s="501"/>
      <c r="BJ13" s="501"/>
      <c r="BK13" s="501"/>
      <c r="BL13" s="501"/>
      <c r="BM13" s="502"/>
      <c r="BN13" s="466">
        <v>-287067</v>
      </c>
      <c r="BO13" s="467"/>
      <c r="BP13" s="467"/>
      <c r="BQ13" s="467"/>
      <c r="BR13" s="467"/>
      <c r="BS13" s="467"/>
      <c r="BT13" s="467"/>
      <c r="BU13" s="468"/>
      <c r="BV13" s="466">
        <v>-300243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9.1999999999999993</v>
      </c>
      <c r="CU13" s="464"/>
      <c r="CV13" s="464"/>
      <c r="CW13" s="464"/>
      <c r="CX13" s="464"/>
      <c r="CY13" s="464"/>
      <c r="CZ13" s="464"/>
      <c r="DA13" s="465"/>
      <c r="DB13" s="463">
        <v>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143</v>
      </c>
      <c r="M14" s="545"/>
      <c r="N14" s="545"/>
      <c r="O14" s="545"/>
      <c r="P14" s="545"/>
      <c r="Q14" s="546"/>
      <c r="R14" s="547">
        <v>6997</v>
      </c>
      <c r="S14" s="548"/>
      <c r="T14" s="548"/>
      <c r="U14" s="548"/>
      <c r="V14" s="549"/>
      <c r="W14" s="456"/>
      <c r="X14" s="457"/>
      <c r="Y14" s="457"/>
      <c r="Z14" s="457"/>
      <c r="AA14" s="457"/>
      <c r="AB14" s="446"/>
      <c r="AC14" s="550">
        <v>19.2</v>
      </c>
      <c r="AD14" s="551"/>
      <c r="AE14" s="551"/>
      <c r="AF14" s="551"/>
      <c r="AG14" s="552"/>
      <c r="AH14" s="550">
        <v>20.3</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v>109.4</v>
      </c>
      <c r="CU14" s="562"/>
      <c r="CV14" s="562"/>
      <c r="CW14" s="562"/>
      <c r="CX14" s="562"/>
      <c r="CY14" s="562"/>
      <c r="CZ14" s="562"/>
      <c r="DA14" s="563"/>
      <c r="DB14" s="561">
        <v>100.6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145</v>
      </c>
      <c r="N15" s="555"/>
      <c r="O15" s="555"/>
      <c r="P15" s="555"/>
      <c r="Q15" s="556"/>
      <c r="R15" s="547">
        <v>6946</v>
      </c>
      <c r="S15" s="548"/>
      <c r="T15" s="548"/>
      <c r="U15" s="548"/>
      <c r="V15" s="549"/>
      <c r="W15" s="482" t="s">
        <v>146</v>
      </c>
      <c r="X15" s="483"/>
      <c r="Y15" s="483"/>
      <c r="Z15" s="483"/>
      <c r="AA15" s="483"/>
      <c r="AB15" s="473"/>
      <c r="AC15" s="517">
        <v>1312</v>
      </c>
      <c r="AD15" s="518"/>
      <c r="AE15" s="518"/>
      <c r="AF15" s="518"/>
      <c r="AG15" s="557"/>
      <c r="AH15" s="517">
        <v>1258</v>
      </c>
      <c r="AI15" s="518"/>
      <c r="AJ15" s="518"/>
      <c r="AK15" s="518"/>
      <c r="AL15" s="519"/>
      <c r="AM15" s="495"/>
      <c r="AN15" s="496"/>
      <c r="AO15" s="496"/>
      <c r="AP15" s="496"/>
      <c r="AQ15" s="496"/>
      <c r="AR15" s="496"/>
      <c r="AS15" s="496"/>
      <c r="AT15" s="497"/>
      <c r="AU15" s="498"/>
      <c r="AV15" s="499"/>
      <c r="AW15" s="499"/>
      <c r="AX15" s="499"/>
      <c r="AY15" s="426" t="s">
        <v>147</v>
      </c>
      <c r="AZ15" s="427"/>
      <c r="BA15" s="427"/>
      <c r="BB15" s="427"/>
      <c r="BC15" s="427"/>
      <c r="BD15" s="427"/>
      <c r="BE15" s="427"/>
      <c r="BF15" s="427"/>
      <c r="BG15" s="427"/>
      <c r="BH15" s="427"/>
      <c r="BI15" s="427"/>
      <c r="BJ15" s="427"/>
      <c r="BK15" s="427"/>
      <c r="BL15" s="427"/>
      <c r="BM15" s="428"/>
      <c r="BN15" s="429">
        <v>806363</v>
      </c>
      <c r="BO15" s="430"/>
      <c r="BP15" s="430"/>
      <c r="BQ15" s="430"/>
      <c r="BR15" s="430"/>
      <c r="BS15" s="430"/>
      <c r="BT15" s="430"/>
      <c r="BU15" s="431"/>
      <c r="BV15" s="429">
        <v>794254</v>
      </c>
      <c r="BW15" s="430"/>
      <c r="BX15" s="430"/>
      <c r="BY15" s="430"/>
      <c r="BZ15" s="430"/>
      <c r="CA15" s="430"/>
      <c r="CB15" s="430"/>
      <c r="CC15" s="431"/>
      <c r="CD15" s="564" t="s">
        <v>148</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149</v>
      </c>
      <c r="M16" s="575"/>
      <c r="N16" s="575"/>
      <c r="O16" s="575"/>
      <c r="P16" s="575"/>
      <c r="Q16" s="576"/>
      <c r="R16" s="567" t="s">
        <v>150</v>
      </c>
      <c r="S16" s="568"/>
      <c r="T16" s="568"/>
      <c r="U16" s="568"/>
      <c r="V16" s="569"/>
      <c r="W16" s="456"/>
      <c r="X16" s="457"/>
      <c r="Y16" s="457"/>
      <c r="Z16" s="457"/>
      <c r="AA16" s="457"/>
      <c r="AB16" s="446"/>
      <c r="AC16" s="550">
        <v>34.299999999999997</v>
      </c>
      <c r="AD16" s="551"/>
      <c r="AE16" s="551"/>
      <c r="AF16" s="551"/>
      <c r="AG16" s="552"/>
      <c r="AH16" s="550">
        <v>33.5</v>
      </c>
      <c r="AI16" s="551"/>
      <c r="AJ16" s="551"/>
      <c r="AK16" s="551"/>
      <c r="AL16" s="553"/>
      <c r="AM16" s="495"/>
      <c r="AN16" s="496"/>
      <c r="AO16" s="496"/>
      <c r="AP16" s="496"/>
      <c r="AQ16" s="496"/>
      <c r="AR16" s="496"/>
      <c r="AS16" s="496"/>
      <c r="AT16" s="497"/>
      <c r="AU16" s="498"/>
      <c r="AV16" s="499"/>
      <c r="AW16" s="499"/>
      <c r="AX16" s="499"/>
      <c r="AY16" s="500" t="s">
        <v>151</v>
      </c>
      <c r="AZ16" s="501"/>
      <c r="BA16" s="501"/>
      <c r="BB16" s="501"/>
      <c r="BC16" s="501"/>
      <c r="BD16" s="501"/>
      <c r="BE16" s="501"/>
      <c r="BF16" s="501"/>
      <c r="BG16" s="501"/>
      <c r="BH16" s="501"/>
      <c r="BI16" s="501"/>
      <c r="BJ16" s="501"/>
      <c r="BK16" s="501"/>
      <c r="BL16" s="501"/>
      <c r="BM16" s="502"/>
      <c r="BN16" s="466">
        <v>2604070</v>
      </c>
      <c r="BO16" s="467"/>
      <c r="BP16" s="467"/>
      <c r="BQ16" s="467"/>
      <c r="BR16" s="467"/>
      <c r="BS16" s="467"/>
      <c r="BT16" s="467"/>
      <c r="BU16" s="468"/>
      <c r="BV16" s="466">
        <v>2658742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152</v>
      </c>
      <c r="N17" s="571"/>
      <c r="O17" s="571"/>
      <c r="P17" s="571"/>
      <c r="Q17" s="572"/>
      <c r="R17" s="567" t="s">
        <v>153</v>
      </c>
      <c r="S17" s="568"/>
      <c r="T17" s="568"/>
      <c r="U17" s="568"/>
      <c r="V17" s="569"/>
      <c r="W17" s="482" t="s">
        <v>154</v>
      </c>
      <c r="X17" s="483"/>
      <c r="Y17" s="483"/>
      <c r="Z17" s="483"/>
      <c r="AA17" s="483"/>
      <c r="AB17" s="473"/>
      <c r="AC17" s="517">
        <v>1777</v>
      </c>
      <c r="AD17" s="518"/>
      <c r="AE17" s="518"/>
      <c r="AF17" s="518"/>
      <c r="AG17" s="557"/>
      <c r="AH17" s="517">
        <v>1738</v>
      </c>
      <c r="AI17" s="518"/>
      <c r="AJ17" s="518"/>
      <c r="AK17" s="518"/>
      <c r="AL17" s="519"/>
      <c r="AM17" s="495"/>
      <c r="AN17" s="496"/>
      <c r="AO17" s="496"/>
      <c r="AP17" s="496"/>
      <c r="AQ17" s="496"/>
      <c r="AR17" s="496"/>
      <c r="AS17" s="496"/>
      <c r="AT17" s="497"/>
      <c r="AU17" s="498"/>
      <c r="AV17" s="499"/>
      <c r="AW17" s="499"/>
      <c r="AX17" s="499"/>
      <c r="AY17" s="500" t="s">
        <v>155</v>
      </c>
      <c r="AZ17" s="501"/>
      <c r="BA17" s="501"/>
      <c r="BB17" s="501"/>
      <c r="BC17" s="501"/>
      <c r="BD17" s="501"/>
      <c r="BE17" s="501"/>
      <c r="BF17" s="501"/>
      <c r="BG17" s="501"/>
      <c r="BH17" s="501"/>
      <c r="BI17" s="501"/>
      <c r="BJ17" s="501"/>
      <c r="BK17" s="501"/>
      <c r="BL17" s="501"/>
      <c r="BM17" s="502"/>
      <c r="BN17" s="466">
        <v>1004790</v>
      </c>
      <c r="BO17" s="467"/>
      <c r="BP17" s="467"/>
      <c r="BQ17" s="467"/>
      <c r="BR17" s="467"/>
      <c r="BS17" s="467"/>
      <c r="BT17" s="467"/>
      <c r="BU17" s="468"/>
      <c r="BV17" s="466">
        <v>992495</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156</v>
      </c>
      <c r="C18" s="509"/>
      <c r="D18" s="509"/>
      <c r="E18" s="578"/>
      <c r="F18" s="578"/>
      <c r="G18" s="578"/>
      <c r="H18" s="578"/>
      <c r="I18" s="578"/>
      <c r="J18" s="578"/>
      <c r="K18" s="578"/>
      <c r="L18" s="579">
        <v>109.28</v>
      </c>
      <c r="M18" s="579"/>
      <c r="N18" s="579"/>
      <c r="O18" s="579"/>
      <c r="P18" s="579"/>
      <c r="Q18" s="579"/>
      <c r="R18" s="580"/>
      <c r="S18" s="580"/>
      <c r="T18" s="580"/>
      <c r="U18" s="580"/>
      <c r="V18" s="581"/>
      <c r="W18" s="484"/>
      <c r="X18" s="485"/>
      <c r="Y18" s="485"/>
      <c r="Z18" s="485"/>
      <c r="AA18" s="485"/>
      <c r="AB18" s="476"/>
      <c r="AC18" s="582">
        <v>46.5</v>
      </c>
      <c r="AD18" s="583"/>
      <c r="AE18" s="583"/>
      <c r="AF18" s="583"/>
      <c r="AG18" s="584"/>
      <c r="AH18" s="582">
        <v>46.2</v>
      </c>
      <c r="AI18" s="583"/>
      <c r="AJ18" s="583"/>
      <c r="AK18" s="583"/>
      <c r="AL18" s="585"/>
      <c r="AM18" s="495"/>
      <c r="AN18" s="496"/>
      <c r="AO18" s="496"/>
      <c r="AP18" s="496"/>
      <c r="AQ18" s="496"/>
      <c r="AR18" s="496"/>
      <c r="AS18" s="496"/>
      <c r="AT18" s="497"/>
      <c r="AU18" s="498"/>
      <c r="AV18" s="499"/>
      <c r="AW18" s="499"/>
      <c r="AX18" s="499"/>
      <c r="AY18" s="500" t="s">
        <v>157</v>
      </c>
      <c r="AZ18" s="501"/>
      <c r="BA18" s="501"/>
      <c r="BB18" s="501"/>
      <c r="BC18" s="501"/>
      <c r="BD18" s="501"/>
      <c r="BE18" s="501"/>
      <c r="BF18" s="501"/>
      <c r="BG18" s="501"/>
      <c r="BH18" s="501"/>
      <c r="BI18" s="501"/>
      <c r="BJ18" s="501"/>
      <c r="BK18" s="501"/>
      <c r="BL18" s="501"/>
      <c r="BM18" s="502"/>
      <c r="BN18" s="466">
        <v>2629876</v>
      </c>
      <c r="BO18" s="467"/>
      <c r="BP18" s="467"/>
      <c r="BQ18" s="467"/>
      <c r="BR18" s="467"/>
      <c r="BS18" s="467"/>
      <c r="BT18" s="467"/>
      <c r="BU18" s="468"/>
      <c r="BV18" s="466">
        <v>2726318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158</v>
      </c>
      <c r="C19" s="509"/>
      <c r="D19" s="509"/>
      <c r="E19" s="578"/>
      <c r="F19" s="578"/>
      <c r="G19" s="578"/>
      <c r="H19" s="578"/>
      <c r="I19" s="578"/>
      <c r="J19" s="578"/>
      <c r="K19" s="578"/>
      <c r="L19" s="586">
        <v>66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159</v>
      </c>
      <c r="AZ19" s="501"/>
      <c r="BA19" s="501"/>
      <c r="BB19" s="501"/>
      <c r="BC19" s="501"/>
      <c r="BD19" s="501"/>
      <c r="BE19" s="501"/>
      <c r="BF19" s="501"/>
      <c r="BG19" s="501"/>
      <c r="BH19" s="501"/>
      <c r="BI19" s="501"/>
      <c r="BJ19" s="501"/>
      <c r="BK19" s="501"/>
      <c r="BL19" s="501"/>
      <c r="BM19" s="502"/>
      <c r="BN19" s="466">
        <v>3785007</v>
      </c>
      <c r="BO19" s="467"/>
      <c r="BP19" s="467"/>
      <c r="BQ19" s="467"/>
      <c r="BR19" s="467"/>
      <c r="BS19" s="467"/>
      <c r="BT19" s="467"/>
      <c r="BU19" s="468"/>
      <c r="BV19" s="466">
        <v>3939505</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160</v>
      </c>
      <c r="C20" s="509"/>
      <c r="D20" s="509"/>
      <c r="E20" s="578"/>
      <c r="F20" s="578"/>
      <c r="G20" s="578"/>
      <c r="H20" s="578"/>
      <c r="I20" s="578"/>
      <c r="J20" s="578"/>
      <c r="K20" s="578"/>
      <c r="L20" s="586">
        <v>1974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161</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162</v>
      </c>
      <c r="C22" s="601"/>
      <c r="D22" s="602"/>
      <c r="E22" s="478" t="s">
        <v>1</v>
      </c>
      <c r="F22" s="483"/>
      <c r="G22" s="483"/>
      <c r="H22" s="483"/>
      <c r="I22" s="483"/>
      <c r="J22" s="483"/>
      <c r="K22" s="473"/>
      <c r="L22" s="478" t="s">
        <v>163</v>
      </c>
      <c r="M22" s="483"/>
      <c r="N22" s="483"/>
      <c r="O22" s="483"/>
      <c r="P22" s="473"/>
      <c r="Q22" s="609" t="s">
        <v>164</v>
      </c>
      <c r="R22" s="610"/>
      <c r="S22" s="610"/>
      <c r="T22" s="610"/>
      <c r="U22" s="610"/>
      <c r="V22" s="611"/>
      <c r="W22" s="615" t="s">
        <v>165</v>
      </c>
      <c r="X22" s="601"/>
      <c r="Y22" s="602"/>
      <c r="Z22" s="478" t="s">
        <v>1</v>
      </c>
      <c r="AA22" s="483"/>
      <c r="AB22" s="483"/>
      <c r="AC22" s="483"/>
      <c r="AD22" s="483"/>
      <c r="AE22" s="483"/>
      <c r="AF22" s="483"/>
      <c r="AG22" s="473"/>
      <c r="AH22" s="628" t="s">
        <v>166</v>
      </c>
      <c r="AI22" s="483"/>
      <c r="AJ22" s="483"/>
      <c r="AK22" s="483"/>
      <c r="AL22" s="473"/>
      <c r="AM22" s="628" t="s">
        <v>167</v>
      </c>
      <c r="AN22" s="629"/>
      <c r="AO22" s="629"/>
      <c r="AP22" s="629"/>
      <c r="AQ22" s="629"/>
      <c r="AR22" s="630"/>
      <c r="AS22" s="609" t="s">
        <v>164</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168</v>
      </c>
      <c r="AZ23" s="427"/>
      <c r="BA23" s="427"/>
      <c r="BB23" s="427"/>
      <c r="BC23" s="427"/>
      <c r="BD23" s="427"/>
      <c r="BE23" s="427"/>
      <c r="BF23" s="427"/>
      <c r="BG23" s="427"/>
      <c r="BH23" s="427"/>
      <c r="BI23" s="427"/>
      <c r="BJ23" s="427"/>
      <c r="BK23" s="427"/>
      <c r="BL23" s="427"/>
      <c r="BM23" s="428"/>
      <c r="BN23" s="466">
        <v>3970973</v>
      </c>
      <c r="BO23" s="467"/>
      <c r="BP23" s="467"/>
      <c r="BQ23" s="467"/>
      <c r="BR23" s="467"/>
      <c r="BS23" s="467"/>
      <c r="BT23" s="467"/>
      <c r="BU23" s="468"/>
      <c r="BV23" s="466">
        <v>3848061</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169</v>
      </c>
      <c r="F24" s="496"/>
      <c r="G24" s="496"/>
      <c r="H24" s="496"/>
      <c r="I24" s="496"/>
      <c r="J24" s="496"/>
      <c r="K24" s="497"/>
      <c r="L24" s="517">
        <v>1</v>
      </c>
      <c r="M24" s="518"/>
      <c r="N24" s="518"/>
      <c r="O24" s="518"/>
      <c r="P24" s="557"/>
      <c r="Q24" s="517">
        <v>6960</v>
      </c>
      <c r="R24" s="518"/>
      <c r="S24" s="518"/>
      <c r="T24" s="518"/>
      <c r="U24" s="518"/>
      <c r="V24" s="557"/>
      <c r="W24" s="616"/>
      <c r="X24" s="604"/>
      <c r="Y24" s="605"/>
      <c r="Z24" s="516" t="s">
        <v>170</v>
      </c>
      <c r="AA24" s="496"/>
      <c r="AB24" s="496"/>
      <c r="AC24" s="496"/>
      <c r="AD24" s="496"/>
      <c r="AE24" s="496"/>
      <c r="AF24" s="496"/>
      <c r="AG24" s="497"/>
      <c r="AH24" s="517">
        <v>87</v>
      </c>
      <c r="AI24" s="518"/>
      <c r="AJ24" s="518"/>
      <c r="AK24" s="518"/>
      <c r="AL24" s="557"/>
      <c r="AM24" s="517">
        <v>244644</v>
      </c>
      <c r="AN24" s="518"/>
      <c r="AO24" s="518"/>
      <c r="AP24" s="518"/>
      <c r="AQ24" s="518"/>
      <c r="AR24" s="557"/>
      <c r="AS24" s="517">
        <v>2812</v>
      </c>
      <c r="AT24" s="518"/>
      <c r="AU24" s="518"/>
      <c r="AV24" s="518"/>
      <c r="AW24" s="518"/>
      <c r="AX24" s="519"/>
      <c r="AY24" s="636" t="s">
        <v>171</v>
      </c>
      <c r="AZ24" s="637"/>
      <c r="BA24" s="637"/>
      <c r="BB24" s="637"/>
      <c r="BC24" s="637"/>
      <c r="BD24" s="637"/>
      <c r="BE24" s="637"/>
      <c r="BF24" s="637"/>
      <c r="BG24" s="637"/>
      <c r="BH24" s="637"/>
      <c r="BI24" s="637"/>
      <c r="BJ24" s="637"/>
      <c r="BK24" s="637"/>
      <c r="BL24" s="637"/>
      <c r="BM24" s="638"/>
      <c r="BN24" s="466">
        <v>2133118</v>
      </c>
      <c r="BO24" s="467"/>
      <c r="BP24" s="467"/>
      <c r="BQ24" s="467"/>
      <c r="BR24" s="467"/>
      <c r="BS24" s="467"/>
      <c r="BT24" s="467"/>
      <c r="BU24" s="468"/>
      <c r="BV24" s="466">
        <v>2208195</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172</v>
      </c>
      <c r="F25" s="496"/>
      <c r="G25" s="496"/>
      <c r="H25" s="496"/>
      <c r="I25" s="496"/>
      <c r="J25" s="496"/>
      <c r="K25" s="497"/>
      <c r="L25" s="517">
        <v>1</v>
      </c>
      <c r="M25" s="518"/>
      <c r="N25" s="518"/>
      <c r="O25" s="518"/>
      <c r="P25" s="557"/>
      <c r="Q25" s="517">
        <v>5814</v>
      </c>
      <c r="R25" s="518"/>
      <c r="S25" s="518"/>
      <c r="T25" s="518"/>
      <c r="U25" s="518"/>
      <c r="V25" s="557"/>
      <c r="W25" s="616"/>
      <c r="X25" s="604"/>
      <c r="Y25" s="605"/>
      <c r="Z25" s="516" t="s">
        <v>173</v>
      </c>
      <c r="AA25" s="496"/>
      <c r="AB25" s="496"/>
      <c r="AC25" s="496"/>
      <c r="AD25" s="496"/>
      <c r="AE25" s="496"/>
      <c r="AF25" s="496"/>
      <c r="AG25" s="497"/>
      <c r="AH25" s="517" t="s">
        <v>128</v>
      </c>
      <c r="AI25" s="518"/>
      <c r="AJ25" s="518"/>
      <c r="AK25" s="518"/>
      <c r="AL25" s="557"/>
      <c r="AM25" s="517" t="s">
        <v>174</v>
      </c>
      <c r="AN25" s="518"/>
      <c r="AO25" s="518"/>
      <c r="AP25" s="518"/>
      <c r="AQ25" s="518"/>
      <c r="AR25" s="557"/>
      <c r="AS25" s="517" t="s">
        <v>127</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1721064</v>
      </c>
      <c r="BO25" s="430"/>
      <c r="BP25" s="430"/>
      <c r="BQ25" s="430"/>
      <c r="BR25" s="430"/>
      <c r="BS25" s="430"/>
      <c r="BT25" s="430"/>
      <c r="BU25" s="431"/>
      <c r="BV25" s="429">
        <v>1653692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4698</v>
      </c>
      <c r="R26" s="518"/>
      <c r="S26" s="518"/>
      <c r="T26" s="518"/>
      <c r="U26" s="518"/>
      <c r="V26" s="557"/>
      <c r="W26" s="616"/>
      <c r="X26" s="604"/>
      <c r="Y26" s="605"/>
      <c r="Z26" s="516" t="s">
        <v>177</v>
      </c>
      <c r="AA26" s="626"/>
      <c r="AB26" s="626"/>
      <c r="AC26" s="626"/>
      <c r="AD26" s="626"/>
      <c r="AE26" s="626"/>
      <c r="AF26" s="626"/>
      <c r="AG26" s="627"/>
      <c r="AH26" s="517">
        <v>6</v>
      </c>
      <c r="AI26" s="518"/>
      <c r="AJ26" s="518"/>
      <c r="AK26" s="518"/>
      <c r="AL26" s="557"/>
      <c r="AM26" s="517">
        <v>16878</v>
      </c>
      <c r="AN26" s="518"/>
      <c r="AO26" s="518"/>
      <c r="AP26" s="518"/>
      <c r="AQ26" s="518"/>
      <c r="AR26" s="557"/>
      <c r="AS26" s="517">
        <v>2813</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174</v>
      </c>
      <c r="BO26" s="467"/>
      <c r="BP26" s="467"/>
      <c r="BQ26" s="467"/>
      <c r="BR26" s="467"/>
      <c r="BS26" s="467"/>
      <c r="BT26" s="467"/>
      <c r="BU26" s="468"/>
      <c r="BV26" s="466" t="s">
        <v>127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3230</v>
      </c>
      <c r="R27" s="518"/>
      <c r="S27" s="518"/>
      <c r="T27" s="518"/>
      <c r="U27" s="518"/>
      <c r="V27" s="557"/>
      <c r="W27" s="616"/>
      <c r="X27" s="604"/>
      <c r="Y27" s="605"/>
      <c r="Z27" s="516" t="s">
        <v>180</v>
      </c>
      <c r="AA27" s="496"/>
      <c r="AB27" s="496"/>
      <c r="AC27" s="496"/>
      <c r="AD27" s="496"/>
      <c r="AE27" s="496"/>
      <c r="AF27" s="496"/>
      <c r="AG27" s="497"/>
      <c r="AH27" s="517">
        <v>10</v>
      </c>
      <c r="AI27" s="518"/>
      <c r="AJ27" s="518"/>
      <c r="AK27" s="518"/>
      <c r="AL27" s="557"/>
      <c r="AM27" s="517">
        <v>28306</v>
      </c>
      <c r="AN27" s="518"/>
      <c r="AO27" s="518"/>
      <c r="AP27" s="518"/>
      <c r="AQ27" s="518"/>
      <c r="AR27" s="557"/>
      <c r="AS27" s="517">
        <v>2831</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64726</v>
      </c>
      <c r="BO27" s="640"/>
      <c r="BP27" s="640"/>
      <c r="BQ27" s="640"/>
      <c r="BR27" s="640"/>
      <c r="BS27" s="640"/>
      <c r="BT27" s="640"/>
      <c r="BU27" s="641"/>
      <c r="BV27" s="639">
        <v>64526</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2450</v>
      </c>
      <c r="R28" s="518"/>
      <c r="S28" s="518"/>
      <c r="T28" s="518"/>
      <c r="U28" s="518"/>
      <c r="V28" s="557"/>
      <c r="W28" s="616"/>
      <c r="X28" s="604"/>
      <c r="Y28" s="605"/>
      <c r="Z28" s="516" t="s">
        <v>183</v>
      </c>
      <c r="AA28" s="496"/>
      <c r="AB28" s="496"/>
      <c r="AC28" s="496"/>
      <c r="AD28" s="496"/>
      <c r="AE28" s="496"/>
      <c r="AF28" s="496"/>
      <c r="AG28" s="497"/>
      <c r="AH28" s="517" t="s">
        <v>128</v>
      </c>
      <c r="AI28" s="518"/>
      <c r="AJ28" s="518"/>
      <c r="AK28" s="518"/>
      <c r="AL28" s="557"/>
      <c r="AM28" s="517" t="s">
        <v>174</v>
      </c>
      <c r="AN28" s="518"/>
      <c r="AO28" s="518"/>
      <c r="AP28" s="518"/>
      <c r="AQ28" s="518"/>
      <c r="AR28" s="557"/>
      <c r="AS28" s="517" t="s">
        <v>174</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864300</v>
      </c>
      <c r="BO28" s="430"/>
      <c r="BP28" s="430"/>
      <c r="BQ28" s="430"/>
      <c r="BR28" s="430"/>
      <c r="BS28" s="430"/>
      <c r="BT28" s="430"/>
      <c r="BU28" s="431"/>
      <c r="BV28" s="429">
        <v>1039300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14</v>
      </c>
      <c r="M29" s="518"/>
      <c r="N29" s="518"/>
      <c r="O29" s="518"/>
      <c r="P29" s="557"/>
      <c r="Q29" s="517">
        <v>2290</v>
      </c>
      <c r="R29" s="518"/>
      <c r="S29" s="518"/>
      <c r="T29" s="518"/>
      <c r="U29" s="518"/>
      <c r="V29" s="557"/>
      <c r="W29" s="617"/>
      <c r="X29" s="618"/>
      <c r="Y29" s="619"/>
      <c r="Z29" s="516" t="s">
        <v>186</v>
      </c>
      <c r="AA29" s="496"/>
      <c r="AB29" s="496"/>
      <c r="AC29" s="496"/>
      <c r="AD29" s="496"/>
      <c r="AE29" s="496"/>
      <c r="AF29" s="496"/>
      <c r="AG29" s="497"/>
      <c r="AH29" s="517">
        <v>97</v>
      </c>
      <c r="AI29" s="518"/>
      <c r="AJ29" s="518"/>
      <c r="AK29" s="518"/>
      <c r="AL29" s="557"/>
      <c r="AM29" s="517">
        <v>272950</v>
      </c>
      <c r="AN29" s="518"/>
      <c r="AO29" s="518"/>
      <c r="AP29" s="518"/>
      <c r="AQ29" s="518"/>
      <c r="AR29" s="557"/>
      <c r="AS29" s="517">
        <v>2814</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114022</v>
      </c>
      <c r="BO29" s="467"/>
      <c r="BP29" s="467"/>
      <c r="BQ29" s="467"/>
      <c r="BR29" s="467"/>
      <c r="BS29" s="467"/>
      <c r="BT29" s="467"/>
      <c r="BU29" s="468"/>
      <c r="BV29" s="466">
        <v>113522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140319</v>
      </c>
      <c r="BO30" s="640"/>
      <c r="BP30" s="640"/>
      <c r="BQ30" s="640"/>
      <c r="BR30" s="640"/>
      <c r="BS30" s="640"/>
      <c r="BT30" s="640"/>
      <c r="BU30" s="641"/>
      <c r="BV30" s="639">
        <v>138260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198</v>
      </c>
      <c r="X33" s="455"/>
      <c r="Y33" s="455"/>
      <c r="Z33" s="455"/>
      <c r="AA33" s="455"/>
      <c r="AB33" s="455"/>
      <c r="AC33" s="455"/>
      <c r="AD33" s="455"/>
      <c r="AE33" s="455"/>
      <c r="AF33" s="455"/>
      <c r="AG33" s="455"/>
      <c r="AH33" s="455"/>
      <c r="AI33" s="455"/>
      <c r="AJ33" s="455"/>
      <c r="AK33" s="455"/>
      <c r="AL33" s="215"/>
      <c r="AM33" s="490" t="s">
        <v>197</v>
      </c>
      <c r="AN33" s="490"/>
      <c r="AO33" s="455" t="s">
        <v>199</v>
      </c>
      <c r="AP33" s="455"/>
      <c r="AQ33" s="455"/>
      <c r="AR33" s="455"/>
      <c r="AS33" s="455"/>
      <c r="AT33" s="455"/>
      <c r="AU33" s="455"/>
      <c r="AV33" s="455"/>
      <c r="AW33" s="455"/>
      <c r="AX33" s="455"/>
      <c r="AY33" s="455"/>
      <c r="AZ33" s="455"/>
      <c r="BA33" s="455"/>
      <c r="BB33" s="455"/>
      <c r="BC33" s="455"/>
      <c r="BD33" s="216"/>
      <c r="BE33" s="455" t="s">
        <v>200</v>
      </c>
      <c r="BF33" s="455"/>
      <c r="BG33" s="455" t="s">
        <v>201</v>
      </c>
      <c r="BH33" s="455"/>
      <c r="BI33" s="455"/>
      <c r="BJ33" s="455"/>
      <c r="BK33" s="455"/>
      <c r="BL33" s="455"/>
      <c r="BM33" s="455"/>
      <c r="BN33" s="455"/>
      <c r="BO33" s="455"/>
      <c r="BP33" s="455"/>
      <c r="BQ33" s="455"/>
      <c r="BR33" s="455"/>
      <c r="BS33" s="455"/>
      <c r="BT33" s="455"/>
      <c r="BU33" s="455"/>
      <c r="BV33" s="216"/>
      <c r="BW33" s="490" t="s">
        <v>200</v>
      </c>
      <c r="BX33" s="490"/>
      <c r="BY33" s="455" t="s">
        <v>202</v>
      </c>
      <c r="BZ33" s="455"/>
      <c r="CA33" s="455"/>
      <c r="CB33" s="455"/>
      <c r="CC33" s="455"/>
      <c r="CD33" s="455"/>
      <c r="CE33" s="455"/>
      <c r="CF33" s="455"/>
      <c r="CG33" s="455"/>
      <c r="CH33" s="455"/>
      <c r="CI33" s="455"/>
      <c r="CJ33" s="455"/>
      <c r="CK33" s="455"/>
      <c r="CL33" s="455"/>
      <c r="CM33" s="455"/>
      <c r="CN33" s="215"/>
      <c r="CO33" s="490" t="s">
        <v>197</v>
      </c>
      <c r="CP33" s="490"/>
      <c r="CQ33" s="455" t="s">
        <v>203</v>
      </c>
      <c r="CR33" s="455"/>
      <c r="CS33" s="455"/>
      <c r="CT33" s="455"/>
      <c r="CU33" s="455"/>
      <c r="CV33" s="455"/>
      <c r="CW33" s="455"/>
      <c r="CX33" s="455"/>
      <c r="CY33" s="455"/>
      <c r="CZ33" s="455"/>
      <c r="DA33" s="455"/>
      <c r="DB33" s="455"/>
      <c r="DC33" s="455"/>
      <c r="DD33" s="455"/>
      <c r="DE33" s="455"/>
      <c r="DF33" s="215"/>
      <c r="DG33" s="651" t="s">
        <v>204</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f>IF(BG34="","",MAX(C34:D43,U34:V43,AM34:AN43)+1)</f>
        <v>8</v>
      </c>
      <c r="BF34" s="652"/>
      <c r="BG34" s="653" t="str">
        <f>IF('各会計、関係団体の財政状況及び健全化判断比率'!B33="","",'各会計、関係団体の財政状況及び健全化判断比率'!B33)</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色麻町外一市一ヶ村花川ダム管理組合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色麻町産業開発公社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奨学資金貸付基金特別会計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9</v>
      </c>
      <c r="BF35" s="652"/>
      <c r="BG35" s="653" t="str">
        <f>IF('各会計、関係団体の財政状況及び健全化判断比率'!B34="","",'各会計、関係団体の財政状況及び健全化判断比率'!B34)</f>
        <v>工業団地整備事業特別会計</v>
      </c>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宮城県市町村職員退職手当組合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5</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宮城県市町村非常勤消防団員補償報償組合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6</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大崎地域広域行政事務組合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宮城県市町村自治振興センター</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加美郡保健医療福祉行政事務組合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加美郡保健医療福祉行政事務組合：病院会計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加美郡保健医療福祉行政事務組合：介護事業会計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宮城県後期高齢者医療広域連合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宮城県後期高齢者医療事業会計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Rdy8LLE2EJG8AmbMRUS4us8H2MMSsiWN6ZlHCFcE5VT3HoyDUJo3DximnXLes3MPm9EBZG/TriIoXFSpeFQbuQ==" saltValue="ws7vYbrsJsUr4XwAKz+GC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4" t="s">
        <v>567</v>
      </c>
      <c r="D34" s="1244"/>
      <c r="E34" s="1245"/>
      <c r="F34" s="32">
        <v>2.9</v>
      </c>
      <c r="G34" s="33">
        <v>3.3</v>
      </c>
      <c r="H34" s="33">
        <v>4.13</v>
      </c>
      <c r="I34" s="33">
        <v>0.6</v>
      </c>
      <c r="J34" s="34">
        <v>4.9800000000000004</v>
      </c>
      <c r="K34" s="22"/>
      <c r="L34" s="22"/>
      <c r="M34" s="22"/>
      <c r="N34" s="22"/>
      <c r="O34" s="22"/>
      <c r="P34" s="22"/>
    </row>
    <row r="35" spans="1:16" ht="39" customHeight="1" x14ac:dyDescent="0.15">
      <c r="A35" s="22"/>
      <c r="B35" s="35"/>
      <c r="C35" s="1238" t="s">
        <v>568</v>
      </c>
      <c r="D35" s="1239"/>
      <c r="E35" s="1240"/>
      <c r="F35" s="36">
        <v>4.3</v>
      </c>
      <c r="G35" s="37">
        <v>4.54</v>
      </c>
      <c r="H35" s="37">
        <v>5</v>
      </c>
      <c r="I35" s="37">
        <v>5.13</v>
      </c>
      <c r="J35" s="38">
        <v>4.1399999999999997</v>
      </c>
      <c r="K35" s="22"/>
      <c r="L35" s="22"/>
      <c r="M35" s="22"/>
      <c r="N35" s="22"/>
      <c r="O35" s="22"/>
      <c r="P35" s="22"/>
    </row>
    <row r="36" spans="1:16" ht="39" customHeight="1" x14ac:dyDescent="0.15">
      <c r="A36" s="22"/>
      <c r="B36" s="35"/>
      <c r="C36" s="1238" t="s">
        <v>569</v>
      </c>
      <c r="D36" s="1239"/>
      <c r="E36" s="1240"/>
      <c r="F36" s="36">
        <v>3.65</v>
      </c>
      <c r="G36" s="37">
        <v>4.71</v>
      </c>
      <c r="H36" s="37">
        <v>4.6100000000000003</v>
      </c>
      <c r="I36" s="37">
        <v>4.1500000000000004</v>
      </c>
      <c r="J36" s="38">
        <v>3.38</v>
      </c>
      <c r="K36" s="22"/>
      <c r="L36" s="22"/>
      <c r="M36" s="22"/>
      <c r="N36" s="22"/>
      <c r="O36" s="22"/>
      <c r="P36" s="22"/>
    </row>
    <row r="37" spans="1:16" ht="39" customHeight="1" x14ac:dyDescent="0.15">
      <c r="A37" s="22"/>
      <c r="B37" s="35"/>
      <c r="C37" s="1238" t="s">
        <v>570</v>
      </c>
      <c r="D37" s="1239"/>
      <c r="E37" s="1240"/>
      <c r="F37" s="36">
        <v>1.47</v>
      </c>
      <c r="G37" s="37">
        <v>1.39</v>
      </c>
      <c r="H37" s="37">
        <v>1.46</v>
      </c>
      <c r="I37" s="37">
        <v>1.41</v>
      </c>
      <c r="J37" s="38">
        <v>1.19</v>
      </c>
      <c r="K37" s="22"/>
      <c r="L37" s="22"/>
      <c r="M37" s="22"/>
      <c r="N37" s="22"/>
      <c r="O37" s="22"/>
      <c r="P37" s="22"/>
    </row>
    <row r="38" spans="1:16" ht="39" customHeight="1" x14ac:dyDescent="0.15">
      <c r="A38" s="22"/>
      <c r="B38" s="35"/>
      <c r="C38" s="1238" t="s">
        <v>571</v>
      </c>
      <c r="D38" s="1239"/>
      <c r="E38" s="1240"/>
      <c r="F38" s="36">
        <v>0.81</v>
      </c>
      <c r="G38" s="37">
        <v>0.26</v>
      </c>
      <c r="H38" s="37">
        <v>0.47</v>
      </c>
      <c r="I38" s="37">
        <v>0.57999999999999996</v>
      </c>
      <c r="J38" s="38">
        <v>0.37</v>
      </c>
      <c r="K38" s="22"/>
      <c r="L38" s="22"/>
      <c r="M38" s="22"/>
      <c r="N38" s="22"/>
      <c r="O38" s="22"/>
      <c r="P38" s="22"/>
    </row>
    <row r="39" spans="1:16" ht="39" customHeight="1" x14ac:dyDescent="0.15">
      <c r="A39" s="22"/>
      <c r="B39" s="35"/>
      <c r="C39" s="1238" t="s">
        <v>572</v>
      </c>
      <c r="D39" s="1239"/>
      <c r="E39" s="1240"/>
      <c r="F39" s="36">
        <v>0.04</v>
      </c>
      <c r="G39" s="37">
        <v>0.04</v>
      </c>
      <c r="H39" s="37">
        <v>0.03</v>
      </c>
      <c r="I39" s="37">
        <v>0.05</v>
      </c>
      <c r="J39" s="38">
        <v>0.04</v>
      </c>
      <c r="K39" s="22"/>
      <c r="L39" s="22"/>
      <c r="M39" s="22"/>
      <c r="N39" s="22"/>
      <c r="O39" s="22"/>
      <c r="P39" s="22"/>
    </row>
    <row r="40" spans="1:16" ht="39" customHeight="1" x14ac:dyDescent="0.15">
      <c r="A40" s="22"/>
      <c r="B40" s="35"/>
      <c r="C40" s="1238" t="s">
        <v>573</v>
      </c>
      <c r="D40" s="1239"/>
      <c r="E40" s="1240"/>
      <c r="F40" s="36">
        <v>0.03</v>
      </c>
      <c r="G40" s="37">
        <v>0.03</v>
      </c>
      <c r="H40" s="37">
        <v>0.03</v>
      </c>
      <c r="I40" s="37">
        <v>0.03</v>
      </c>
      <c r="J40" s="38">
        <v>0.03</v>
      </c>
      <c r="K40" s="22"/>
      <c r="L40" s="22"/>
      <c r="M40" s="22"/>
      <c r="N40" s="22"/>
      <c r="O40" s="22"/>
      <c r="P40" s="22"/>
    </row>
    <row r="41" spans="1:16" ht="39" customHeight="1" x14ac:dyDescent="0.15">
      <c r="A41" s="22"/>
      <c r="B41" s="35"/>
      <c r="C41" s="1238" t="s">
        <v>574</v>
      </c>
      <c r="D41" s="1239"/>
      <c r="E41" s="1240"/>
      <c r="F41" s="36">
        <v>0.01</v>
      </c>
      <c r="G41" s="37">
        <v>0.01</v>
      </c>
      <c r="H41" s="37">
        <v>0.01</v>
      </c>
      <c r="I41" s="37">
        <v>0</v>
      </c>
      <c r="J41" s="38">
        <v>0</v>
      </c>
      <c r="K41" s="22"/>
      <c r="L41" s="22"/>
      <c r="M41" s="22"/>
      <c r="N41" s="22"/>
      <c r="O41" s="22"/>
      <c r="P41" s="22"/>
    </row>
    <row r="42" spans="1:16" ht="39" customHeight="1" x14ac:dyDescent="0.15">
      <c r="A42" s="22"/>
      <c r="B42" s="39"/>
      <c r="C42" s="1238" t="s">
        <v>575</v>
      </c>
      <c r="D42" s="1239"/>
      <c r="E42" s="1240"/>
      <c r="F42" s="36" t="s">
        <v>517</v>
      </c>
      <c r="G42" s="37" t="s">
        <v>517</v>
      </c>
      <c r="H42" s="37" t="s">
        <v>517</v>
      </c>
      <c r="I42" s="37" t="s">
        <v>517</v>
      </c>
      <c r="J42" s="38" t="s">
        <v>517</v>
      </c>
      <c r="K42" s="22"/>
      <c r="L42" s="22"/>
      <c r="M42" s="22"/>
      <c r="N42" s="22"/>
      <c r="O42" s="22"/>
      <c r="P42" s="22"/>
    </row>
    <row r="43" spans="1:16" ht="39" customHeight="1" thickBot="1" x14ac:dyDescent="0.2">
      <c r="A43" s="22"/>
      <c r="B43" s="40"/>
      <c r="C43" s="1241" t="s">
        <v>576</v>
      </c>
      <c r="D43" s="1242"/>
      <c r="E43" s="1243"/>
      <c r="F43" s="41" t="s">
        <v>517</v>
      </c>
      <c r="G43" s="42" t="s">
        <v>517</v>
      </c>
      <c r="H43" s="42" t="s">
        <v>517</v>
      </c>
      <c r="I43" s="42">
        <v>0.04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u0U6hwhcUobgrDycQF10ww+SR+U9qHXbecJ3mFwAm+B1Q8ZoMAwwGonG/f2EUEgs1M4fQf/IQLURmapWO5Q2A==" saltValue="CIJe17QAUBKZbJLKOD/Y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E34"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329</v>
      </c>
      <c r="L45" s="60">
        <v>308</v>
      </c>
      <c r="M45" s="60">
        <v>295</v>
      </c>
      <c r="N45" s="60">
        <v>314</v>
      </c>
      <c r="O45" s="61">
        <v>319</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48"/>
      <c r="C48" s="1249"/>
      <c r="D48" s="62"/>
      <c r="E48" s="1254" t="s">
        <v>15</v>
      </c>
      <c r="F48" s="1254"/>
      <c r="G48" s="1254"/>
      <c r="H48" s="1254"/>
      <c r="I48" s="1254"/>
      <c r="J48" s="1255"/>
      <c r="K48" s="63">
        <v>192</v>
      </c>
      <c r="L48" s="64">
        <v>194</v>
      </c>
      <c r="M48" s="64">
        <v>190</v>
      </c>
      <c r="N48" s="64">
        <v>196</v>
      </c>
      <c r="O48" s="65">
        <v>197</v>
      </c>
      <c r="P48" s="48"/>
      <c r="Q48" s="48"/>
      <c r="R48" s="48"/>
      <c r="S48" s="48"/>
      <c r="T48" s="48"/>
      <c r="U48" s="48"/>
    </row>
    <row r="49" spans="1:21" ht="30.75" customHeight="1" x14ac:dyDescent="0.15">
      <c r="A49" s="48"/>
      <c r="B49" s="1248"/>
      <c r="C49" s="1249"/>
      <c r="D49" s="62"/>
      <c r="E49" s="1254" t="s">
        <v>16</v>
      </c>
      <c r="F49" s="1254"/>
      <c r="G49" s="1254"/>
      <c r="H49" s="1254"/>
      <c r="I49" s="1254"/>
      <c r="J49" s="1255"/>
      <c r="K49" s="63">
        <v>132</v>
      </c>
      <c r="L49" s="64">
        <v>129</v>
      </c>
      <c r="M49" s="64">
        <v>143</v>
      </c>
      <c r="N49" s="64">
        <v>151</v>
      </c>
      <c r="O49" s="65">
        <v>176</v>
      </c>
      <c r="P49" s="48"/>
      <c r="Q49" s="48"/>
      <c r="R49" s="48"/>
      <c r="S49" s="48"/>
      <c r="T49" s="48"/>
      <c r="U49" s="48"/>
    </row>
    <row r="50" spans="1:21" ht="30.75" customHeight="1" x14ac:dyDescent="0.15">
      <c r="A50" s="48"/>
      <c r="B50" s="1248"/>
      <c r="C50" s="1249"/>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434</v>
      </c>
      <c r="L52" s="64">
        <v>441</v>
      </c>
      <c r="M52" s="64">
        <v>423</v>
      </c>
      <c r="N52" s="64">
        <v>427</v>
      </c>
      <c r="O52" s="65">
        <v>417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219</v>
      </c>
      <c r="L53" s="69">
        <v>190</v>
      </c>
      <c r="M53" s="69">
        <v>205</v>
      </c>
      <c r="N53" s="69">
        <v>234</v>
      </c>
      <c r="O53" s="70">
        <v>275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603</v>
      </c>
      <c r="L57" s="83" t="s">
        <v>603</v>
      </c>
      <c r="M57" s="83" t="s">
        <v>604</v>
      </c>
      <c r="N57" s="83" t="s">
        <v>604</v>
      </c>
      <c r="O57" s="84" t="s">
        <v>604</v>
      </c>
    </row>
    <row r="58" spans="1:21" ht="31.5" customHeight="1" thickBot="1" x14ac:dyDescent="0.2">
      <c r="B58" s="1264"/>
      <c r="C58" s="1265"/>
      <c r="D58" s="1269" t="s">
        <v>27</v>
      </c>
      <c r="E58" s="1270"/>
      <c r="F58" s="1270"/>
      <c r="G58" s="1270"/>
      <c r="H58" s="1270"/>
      <c r="I58" s="1270"/>
      <c r="J58" s="1271"/>
      <c r="K58" s="85" t="s">
        <v>604</v>
      </c>
      <c r="L58" s="86" t="s">
        <v>603</v>
      </c>
      <c r="M58" s="86" t="s">
        <v>604</v>
      </c>
      <c r="N58" s="86" t="s">
        <v>604</v>
      </c>
      <c r="O58" s="87" t="s">
        <v>605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kJl+D70ZexHbfM8eVaPN2/gb4gq9ySs2QzzqzP60DJ+eFZj4MW7S1M+g3oN+BUqWvyKOJ5IbARBqBAZ67XRg==" saltValue="bsuGOFMF301y+dkL0Metn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72" t="s">
        <v>30</v>
      </c>
      <c r="C41" s="1273"/>
      <c r="D41" s="101"/>
      <c r="E41" s="1278" t="s">
        <v>31</v>
      </c>
      <c r="F41" s="1278"/>
      <c r="G41" s="1278"/>
      <c r="H41" s="1279"/>
      <c r="I41" s="102">
        <v>3897</v>
      </c>
      <c r="J41" s="103">
        <v>3992</v>
      </c>
      <c r="K41" s="103">
        <v>3932</v>
      </c>
      <c r="L41" s="103">
        <v>3848</v>
      </c>
      <c r="M41" s="104">
        <v>3971</v>
      </c>
    </row>
    <row r="42" spans="2:13" ht="27.75" customHeight="1" x14ac:dyDescent="0.15">
      <c r="B42" s="1274"/>
      <c r="C42" s="1275"/>
      <c r="D42" s="105"/>
      <c r="E42" s="1280" t="s">
        <v>32</v>
      </c>
      <c r="F42" s="1280"/>
      <c r="G42" s="1280"/>
      <c r="H42" s="1281"/>
      <c r="I42" s="106" t="s">
        <v>517</v>
      </c>
      <c r="J42" s="107" t="s">
        <v>517</v>
      </c>
      <c r="K42" s="107" t="s">
        <v>517</v>
      </c>
      <c r="L42" s="107" t="s">
        <v>517</v>
      </c>
      <c r="M42" s="108" t="s">
        <v>517</v>
      </c>
    </row>
    <row r="43" spans="2:13" ht="27.75" customHeight="1" x14ac:dyDescent="0.15">
      <c r="B43" s="1274"/>
      <c r="C43" s="1275"/>
      <c r="D43" s="105"/>
      <c r="E43" s="1280" t="s">
        <v>33</v>
      </c>
      <c r="F43" s="1280"/>
      <c r="G43" s="1280"/>
      <c r="H43" s="1281"/>
      <c r="I43" s="106">
        <v>2657</v>
      </c>
      <c r="J43" s="107">
        <v>2527</v>
      </c>
      <c r="K43" s="107">
        <v>2377</v>
      </c>
      <c r="L43" s="107">
        <v>2267</v>
      </c>
      <c r="M43" s="108">
        <v>2241</v>
      </c>
    </row>
    <row r="44" spans="2:13" ht="27.75" customHeight="1" x14ac:dyDescent="0.15">
      <c r="B44" s="1274"/>
      <c r="C44" s="1275"/>
      <c r="D44" s="105"/>
      <c r="E44" s="1280" t="s">
        <v>34</v>
      </c>
      <c r="F44" s="1280"/>
      <c r="G44" s="1280"/>
      <c r="H44" s="1281"/>
      <c r="I44" s="106">
        <v>1935</v>
      </c>
      <c r="J44" s="107">
        <v>1810</v>
      </c>
      <c r="K44" s="107">
        <v>1717</v>
      </c>
      <c r="L44" s="107">
        <v>1635</v>
      </c>
      <c r="M44" s="108">
        <v>1484</v>
      </c>
    </row>
    <row r="45" spans="2:13" ht="27.75" customHeight="1" x14ac:dyDescent="0.15">
      <c r="B45" s="1274"/>
      <c r="C45" s="1275"/>
      <c r="D45" s="105"/>
      <c r="E45" s="1280" t="s">
        <v>35</v>
      </c>
      <c r="F45" s="1280"/>
      <c r="G45" s="1280"/>
      <c r="H45" s="1281"/>
      <c r="I45" s="106">
        <v>716</v>
      </c>
      <c r="J45" s="107">
        <v>704</v>
      </c>
      <c r="K45" s="107">
        <v>657</v>
      </c>
      <c r="L45" s="107">
        <v>678</v>
      </c>
      <c r="M45" s="108">
        <v>645</v>
      </c>
    </row>
    <row r="46" spans="2:13" ht="27.75" customHeight="1" x14ac:dyDescent="0.15">
      <c r="B46" s="1274"/>
      <c r="C46" s="1275"/>
      <c r="D46" s="109"/>
      <c r="E46" s="1280" t="s">
        <v>36</v>
      </c>
      <c r="F46" s="1280"/>
      <c r="G46" s="1280"/>
      <c r="H46" s="1281"/>
      <c r="I46" s="106" t="s">
        <v>517</v>
      </c>
      <c r="J46" s="107" t="s">
        <v>517</v>
      </c>
      <c r="K46" s="107" t="s">
        <v>517</v>
      </c>
      <c r="L46" s="107" t="s">
        <v>517</v>
      </c>
      <c r="M46" s="108" t="s">
        <v>517</v>
      </c>
    </row>
    <row r="47" spans="2:13" ht="27.75" customHeight="1" x14ac:dyDescent="0.15">
      <c r="B47" s="1274"/>
      <c r="C47" s="1275"/>
      <c r="D47" s="110"/>
      <c r="E47" s="1282" t="s">
        <v>37</v>
      </c>
      <c r="F47" s="1283"/>
      <c r="G47" s="1283"/>
      <c r="H47" s="1284"/>
      <c r="I47" s="106" t="s">
        <v>517</v>
      </c>
      <c r="J47" s="107" t="s">
        <v>517</v>
      </c>
      <c r="K47" s="107" t="s">
        <v>517</v>
      </c>
      <c r="L47" s="107" t="s">
        <v>517</v>
      </c>
      <c r="M47" s="108" t="s">
        <v>517</v>
      </c>
    </row>
    <row r="48" spans="2:13" ht="27.75" customHeight="1" x14ac:dyDescent="0.15">
      <c r="B48" s="1274"/>
      <c r="C48" s="1275"/>
      <c r="D48" s="105"/>
      <c r="E48" s="1280" t="s">
        <v>38</v>
      </c>
      <c r="F48" s="1280"/>
      <c r="G48" s="1280"/>
      <c r="H48" s="1281"/>
      <c r="I48" s="106" t="s">
        <v>517</v>
      </c>
      <c r="J48" s="107" t="s">
        <v>517</v>
      </c>
      <c r="K48" s="107" t="s">
        <v>517</v>
      </c>
      <c r="L48" s="107" t="s">
        <v>517</v>
      </c>
      <c r="M48" s="108" t="s">
        <v>517</v>
      </c>
    </row>
    <row r="49" spans="2:13" ht="27.75" customHeight="1" x14ac:dyDescent="0.15">
      <c r="B49" s="1276"/>
      <c r="C49" s="1277"/>
      <c r="D49" s="105"/>
      <c r="E49" s="1280" t="s">
        <v>39</v>
      </c>
      <c r="F49" s="1280"/>
      <c r="G49" s="1280"/>
      <c r="H49" s="1281"/>
      <c r="I49" s="106" t="s">
        <v>517</v>
      </c>
      <c r="J49" s="107" t="s">
        <v>517</v>
      </c>
      <c r="K49" s="107">
        <v>24</v>
      </c>
      <c r="L49" s="107" t="s">
        <v>517</v>
      </c>
      <c r="M49" s="108" t="s">
        <v>517</v>
      </c>
    </row>
    <row r="50" spans="2:13" ht="27.75" customHeight="1" x14ac:dyDescent="0.15">
      <c r="B50" s="1285" t="s">
        <v>40</v>
      </c>
      <c r="C50" s="1286"/>
      <c r="D50" s="111"/>
      <c r="E50" s="1280" t="s">
        <v>41</v>
      </c>
      <c r="F50" s="1280"/>
      <c r="G50" s="1280"/>
      <c r="H50" s="1281"/>
      <c r="I50" s="106">
        <v>1405</v>
      </c>
      <c r="J50" s="107">
        <v>1502</v>
      </c>
      <c r="K50" s="107">
        <v>1721</v>
      </c>
      <c r="L50" s="107">
        <v>1557</v>
      </c>
      <c r="M50" s="108">
        <v>1413</v>
      </c>
    </row>
    <row r="51" spans="2:13" ht="27.75" customHeight="1" x14ac:dyDescent="0.15">
      <c r="B51" s="1274"/>
      <c r="C51" s="1275"/>
      <c r="D51" s="105"/>
      <c r="E51" s="1280" t="s">
        <v>42</v>
      </c>
      <c r="F51" s="1280"/>
      <c r="G51" s="1280"/>
      <c r="H51" s="1281"/>
      <c r="I51" s="106">
        <v>140</v>
      </c>
      <c r="J51" s="107">
        <v>133</v>
      </c>
      <c r="K51" s="107">
        <v>125</v>
      </c>
      <c r="L51" s="107">
        <v>117</v>
      </c>
      <c r="M51" s="108">
        <v>95</v>
      </c>
    </row>
    <row r="52" spans="2:13" ht="27.75" customHeight="1" x14ac:dyDescent="0.15">
      <c r="B52" s="1276"/>
      <c r="C52" s="1277"/>
      <c r="D52" s="105"/>
      <c r="E52" s="1280" t="s">
        <v>43</v>
      </c>
      <c r="F52" s="1280"/>
      <c r="G52" s="1280"/>
      <c r="H52" s="1281"/>
      <c r="I52" s="106">
        <v>4798</v>
      </c>
      <c r="J52" s="107">
        <v>4617</v>
      </c>
      <c r="K52" s="107">
        <v>4467</v>
      </c>
      <c r="L52" s="107">
        <v>4178</v>
      </c>
      <c r="M52" s="108">
        <v>4077</v>
      </c>
    </row>
    <row r="53" spans="2:13" ht="27.75" customHeight="1" thickBot="1" x14ac:dyDescent="0.2">
      <c r="B53" s="1287" t="s">
        <v>44</v>
      </c>
      <c r="C53" s="1288"/>
      <c r="D53" s="112"/>
      <c r="E53" s="1289" t="s">
        <v>45</v>
      </c>
      <c r="F53" s="1289"/>
      <c r="G53" s="1289"/>
      <c r="H53" s="1290"/>
      <c r="I53" s="113">
        <v>2861</v>
      </c>
      <c r="J53" s="114">
        <v>2781</v>
      </c>
      <c r="K53" s="114">
        <v>2395</v>
      </c>
      <c r="L53" s="114">
        <v>2577</v>
      </c>
      <c r="M53" s="115">
        <v>2756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6bfJ2jweeRmPcgx3cXTT8L/coikc1VCsni2xNO29wKv2T0t5NeH2Ng0JZmAwva/OW3tbU0toItN4Kn9L5voOw==" saltValue="f4ensaHUIlB+bpZxC8Lv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99" t="s">
        <v>48</v>
      </c>
      <c r="D55" s="1299"/>
      <c r="E55" s="1300"/>
      <c r="F55" s="127">
        <v>1261</v>
      </c>
      <c r="G55" s="127">
        <v>1039</v>
      </c>
      <c r="H55" s="128">
        <v>864</v>
      </c>
    </row>
    <row r="56" spans="2:8" ht="52.5" customHeight="1" x14ac:dyDescent="0.15">
      <c r="B56" s="129"/>
      <c r="C56" s="1301" t="s">
        <v>49</v>
      </c>
      <c r="D56" s="1301"/>
      <c r="E56" s="1302"/>
      <c r="F56" s="130">
        <v>112</v>
      </c>
      <c r="G56" s="130">
        <v>114</v>
      </c>
      <c r="H56" s="131">
        <v>114</v>
      </c>
    </row>
    <row r="57" spans="2:8" ht="53.25" customHeight="1" x14ac:dyDescent="0.15">
      <c r="B57" s="129"/>
      <c r="C57" s="1303" t="s">
        <v>50</v>
      </c>
      <c r="D57" s="1303"/>
      <c r="E57" s="1304"/>
      <c r="F57" s="132">
        <v>146</v>
      </c>
      <c r="G57" s="132">
        <v>138</v>
      </c>
      <c r="H57" s="133">
        <v>140</v>
      </c>
    </row>
    <row r="58" spans="2:8" ht="45.75" customHeight="1" x14ac:dyDescent="0.15">
      <c r="B58" s="134"/>
      <c r="C58" s="1291" t="s">
        <v>602</v>
      </c>
      <c r="D58" s="1292"/>
      <c r="E58" s="1293"/>
      <c r="F58" s="135">
        <v>73</v>
      </c>
      <c r="G58" s="135">
        <v>71</v>
      </c>
      <c r="H58" s="136">
        <v>73</v>
      </c>
    </row>
    <row r="59" spans="2:8" ht="45.75" customHeight="1" x14ac:dyDescent="0.15">
      <c r="B59" s="134"/>
      <c r="C59" s="1291" t="s">
        <v>606</v>
      </c>
      <c r="D59" s="1292"/>
      <c r="E59" s="1293"/>
      <c r="F59" s="135">
        <v>20</v>
      </c>
      <c r="G59" s="135">
        <v>19</v>
      </c>
      <c r="H59" s="136">
        <v>29</v>
      </c>
    </row>
    <row r="60" spans="2:8" ht="45.75" customHeight="1" x14ac:dyDescent="0.15">
      <c r="B60" s="134"/>
      <c r="C60" s="1291" t="s">
        <v>607</v>
      </c>
      <c r="D60" s="1292"/>
      <c r="E60" s="1293"/>
      <c r="F60" s="135">
        <v>18</v>
      </c>
      <c r="G60" s="135">
        <v>18</v>
      </c>
      <c r="H60" s="136">
        <v>18</v>
      </c>
    </row>
    <row r="61" spans="2:8" ht="45.75" customHeight="1" x14ac:dyDescent="0.15">
      <c r="B61" s="134"/>
      <c r="C61" s="1291" t="s">
        <v>608</v>
      </c>
      <c r="D61" s="1292"/>
      <c r="E61" s="1293"/>
      <c r="F61" s="135">
        <v>11</v>
      </c>
      <c r="G61" s="135">
        <v>11</v>
      </c>
      <c r="H61" s="136">
        <v>11</v>
      </c>
    </row>
    <row r="62" spans="2:8" ht="45.75" customHeight="1" thickBot="1" x14ac:dyDescent="0.2">
      <c r="B62" s="137"/>
      <c r="C62" s="1294" t="s">
        <v>609</v>
      </c>
      <c r="D62" s="1295"/>
      <c r="E62" s="1296"/>
      <c r="F62" s="138">
        <v>24</v>
      </c>
      <c r="G62" s="138">
        <v>19</v>
      </c>
      <c r="H62" s="139">
        <v>9</v>
      </c>
    </row>
    <row r="63" spans="2:8" ht="52.5" customHeight="1" thickBot="1" x14ac:dyDescent="0.2">
      <c r="B63" s="140"/>
      <c r="C63" s="1297" t="s">
        <v>51</v>
      </c>
      <c r="D63" s="1297"/>
      <c r="E63" s="1298"/>
      <c r="F63" s="141">
        <v>1519</v>
      </c>
      <c r="G63" s="141">
        <v>1291</v>
      </c>
      <c r="H63" s="142">
        <v>1119</v>
      </c>
    </row>
    <row r="64" spans="2:8" ht="15" customHeight="1" x14ac:dyDescent="0.15"/>
    <row r="65" ht="0" hidden="1" customHeight="1" x14ac:dyDescent="0.15"/>
    <row r="66" ht="0" hidden="1" customHeight="1" x14ac:dyDescent="0.15"/>
  </sheetData>
  <sheetProtection algorithmName="SHA-512" hashValue="2OQutcbmrB0JCUcUHOhlVNxlXRgwB0wbsGLtCffeEJpX9MwsJPESlyn5r93iSUZaBKuwa7QBtW3j5ti8Nh3p6Q==" saltValue="ZS125BqBtS0MqnzROwho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pageSetUpPr fitToPage="1"/>
  </sheetPr>
  <dimension ref="A1:WZM191"/>
  <sheetViews>
    <sheetView showGridLines="0" tabSelected="1" topLeftCell="AN61"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559</v>
      </c>
      <c r="BQ50" s="1311"/>
      <c r="BR50" s="1311"/>
      <c r="BS50" s="1311"/>
      <c r="BT50" s="1311"/>
      <c r="BU50" s="1311"/>
      <c r="BV50" s="1311"/>
      <c r="BW50" s="1311"/>
      <c r="BX50" s="1311" t="s">
        <v>560</v>
      </c>
      <c r="BY50" s="1311"/>
      <c r="BZ50" s="1311"/>
      <c r="CA50" s="1311"/>
      <c r="CB50" s="1311"/>
      <c r="CC50" s="1311"/>
      <c r="CD50" s="1311"/>
      <c r="CE50" s="1311"/>
      <c r="CF50" s="1311" t="s">
        <v>561</v>
      </c>
      <c r="CG50" s="1311"/>
      <c r="CH50" s="1311"/>
      <c r="CI50" s="1311"/>
      <c r="CJ50" s="1311"/>
      <c r="CK50" s="1311"/>
      <c r="CL50" s="1311"/>
      <c r="CM50" s="1311"/>
      <c r="CN50" s="1311" t="s">
        <v>562</v>
      </c>
      <c r="CO50" s="1311"/>
      <c r="CP50" s="1311"/>
      <c r="CQ50" s="1311"/>
      <c r="CR50" s="1311"/>
      <c r="CS50" s="1311"/>
      <c r="CT50" s="1311"/>
      <c r="CU50" s="1311"/>
      <c r="CV50" s="1311" t="s">
        <v>563</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615</v>
      </c>
      <c r="AO51" s="1310"/>
      <c r="AP51" s="1310"/>
      <c r="AQ51" s="1310"/>
      <c r="AR51" s="1310"/>
      <c r="AS51" s="1310"/>
      <c r="AT51" s="1310"/>
      <c r="AU51" s="1310"/>
      <c r="AV51" s="1310"/>
      <c r="AW51" s="1310"/>
      <c r="AX51" s="1310"/>
      <c r="AY51" s="1310"/>
      <c r="AZ51" s="1310"/>
      <c r="BA51" s="1310"/>
      <c r="BB51" s="1310" t="s">
        <v>616</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22"/>
      <c r="CG51" s="1307"/>
      <c r="CH51" s="1307"/>
      <c r="CI51" s="1307"/>
      <c r="CJ51" s="1307"/>
      <c r="CK51" s="1307"/>
      <c r="CL51" s="1307"/>
      <c r="CM51" s="1307"/>
      <c r="CN51" s="1322"/>
      <c r="CO51" s="1307"/>
      <c r="CP51" s="1307"/>
      <c r="CQ51" s="1307"/>
      <c r="CR51" s="1307"/>
      <c r="CS51" s="1307"/>
      <c r="CT51" s="1307"/>
      <c r="CU51" s="1307"/>
      <c r="CV51" s="1322"/>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617</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22"/>
      <c r="CG53" s="1307"/>
      <c r="CH53" s="1307"/>
      <c r="CI53" s="1307"/>
      <c r="CJ53" s="1307"/>
      <c r="CK53" s="1307"/>
      <c r="CL53" s="1307"/>
      <c r="CM53" s="1307"/>
      <c r="CN53" s="1322"/>
      <c r="CO53" s="1307"/>
      <c r="CP53" s="1307"/>
      <c r="CQ53" s="1307"/>
      <c r="CR53" s="1307"/>
      <c r="CS53" s="1307"/>
      <c r="CT53" s="1307"/>
      <c r="CU53" s="1307"/>
      <c r="CV53" s="1322"/>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618</v>
      </c>
      <c r="AO55" s="1311"/>
      <c r="AP55" s="1311"/>
      <c r="AQ55" s="1311"/>
      <c r="AR55" s="1311"/>
      <c r="AS55" s="1311"/>
      <c r="AT55" s="1311"/>
      <c r="AU55" s="1311"/>
      <c r="AV55" s="1311"/>
      <c r="AW55" s="1311"/>
      <c r="AX55" s="1311"/>
      <c r="AY55" s="1311"/>
      <c r="AZ55" s="1311"/>
      <c r="BA55" s="1311"/>
      <c r="BB55" s="1310" t="s">
        <v>616</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22"/>
      <c r="CG55" s="1307"/>
      <c r="CH55" s="1307"/>
      <c r="CI55" s="1307"/>
      <c r="CJ55" s="1307"/>
      <c r="CK55" s="1307"/>
      <c r="CL55" s="1307"/>
      <c r="CM55" s="1307"/>
      <c r="CN55" s="1322"/>
      <c r="CO55" s="1307"/>
      <c r="CP55" s="1307"/>
      <c r="CQ55" s="1307"/>
      <c r="CR55" s="1307"/>
      <c r="CS55" s="1307"/>
      <c r="CT55" s="1307"/>
      <c r="CU55" s="1307"/>
      <c r="CV55" s="1322"/>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617</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22"/>
      <c r="CG57" s="1307"/>
      <c r="CH57" s="1307"/>
      <c r="CI57" s="1307"/>
      <c r="CJ57" s="1307"/>
      <c r="CK57" s="1307"/>
      <c r="CL57" s="1307"/>
      <c r="CM57" s="1307"/>
      <c r="CN57" s="1322"/>
      <c r="CO57" s="1307"/>
      <c r="CP57" s="1307"/>
      <c r="CQ57" s="1307"/>
      <c r="CR57" s="1307"/>
      <c r="CS57" s="1307"/>
      <c r="CT57" s="1307"/>
      <c r="CU57" s="1307"/>
      <c r="CV57" s="1322"/>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559</v>
      </c>
      <c r="BQ72" s="1311"/>
      <c r="BR72" s="1311"/>
      <c r="BS72" s="1311"/>
      <c r="BT72" s="1311"/>
      <c r="BU72" s="1311"/>
      <c r="BV72" s="1311"/>
      <c r="BW72" s="1311"/>
      <c r="BX72" s="1311" t="s">
        <v>560</v>
      </c>
      <c r="BY72" s="1311"/>
      <c r="BZ72" s="1311"/>
      <c r="CA72" s="1311"/>
      <c r="CB72" s="1311"/>
      <c r="CC72" s="1311"/>
      <c r="CD72" s="1311"/>
      <c r="CE72" s="1311"/>
      <c r="CF72" s="1311" t="s">
        <v>561</v>
      </c>
      <c r="CG72" s="1311"/>
      <c r="CH72" s="1311"/>
      <c r="CI72" s="1311"/>
      <c r="CJ72" s="1311"/>
      <c r="CK72" s="1311"/>
      <c r="CL72" s="1311"/>
      <c r="CM72" s="1311"/>
      <c r="CN72" s="1311" t="s">
        <v>562</v>
      </c>
      <c r="CO72" s="1311"/>
      <c r="CP72" s="1311"/>
      <c r="CQ72" s="1311"/>
      <c r="CR72" s="1311"/>
      <c r="CS72" s="1311"/>
      <c r="CT72" s="1311"/>
      <c r="CU72" s="1311"/>
      <c r="CV72" s="1311" t="s">
        <v>563</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615</v>
      </c>
      <c r="AO73" s="1310"/>
      <c r="AP73" s="1310"/>
      <c r="AQ73" s="1310"/>
      <c r="AR73" s="1310"/>
      <c r="AS73" s="1310"/>
      <c r="AT73" s="1310"/>
      <c r="AU73" s="1310"/>
      <c r="AV73" s="1310"/>
      <c r="AW73" s="1310"/>
      <c r="AX73" s="1310"/>
      <c r="AY73" s="1310"/>
      <c r="AZ73" s="1310"/>
      <c r="BA73" s="1310"/>
      <c r="BB73" s="1310" t="s">
        <v>616</v>
      </c>
      <c r="BC73" s="1310"/>
      <c r="BD73" s="1310"/>
      <c r="BE73" s="1310"/>
      <c r="BF73" s="1310"/>
      <c r="BG73" s="1310"/>
      <c r="BH73" s="1310"/>
      <c r="BI73" s="1310"/>
      <c r="BJ73" s="1310"/>
      <c r="BK73" s="1310"/>
      <c r="BL73" s="1310"/>
      <c r="BM73" s="1310"/>
      <c r="BN73" s="1310"/>
      <c r="BO73" s="1310"/>
      <c r="BP73" s="1307">
        <v>110.3</v>
      </c>
      <c r="BQ73" s="1307"/>
      <c r="BR73" s="1307"/>
      <c r="BS73" s="1307"/>
      <c r="BT73" s="1307"/>
      <c r="BU73" s="1307"/>
      <c r="BV73" s="1307"/>
      <c r="BW73" s="1307"/>
      <c r="BX73" s="1307">
        <v>105.6</v>
      </c>
      <c r="BY73" s="1307"/>
      <c r="BZ73" s="1307"/>
      <c r="CA73" s="1307"/>
      <c r="CB73" s="1307"/>
      <c r="CC73" s="1307"/>
      <c r="CD73" s="1307"/>
      <c r="CE73" s="1307"/>
      <c r="CF73" s="1307">
        <v>91.5</v>
      </c>
      <c r="CG73" s="1307"/>
      <c r="CH73" s="1307"/>
      <c r="CI73" s="1307"/>
      <c r="CJ73" s="1307"/>
      <c r="CK73" s="1307"/>
      <c r="CL73" s="1307"/>
      <c r="CM73" s="1307"/>
      <c r="CN73" s="1307">
        <v>100.6</v>
      </c>
      <c r="CO73" s="1307"/>
      <c r="CP73" s="1307"/>
      <c r="CQ73" s="1307"/>
      <c r="CR73" s="1307"/>
      <c r="CS73" s="1307"/>
      <c r="CT73" s="1307"/>
      <c r="CU73" s="1307"/>
      <c r="CV73" s="1307">
        <v>109.4</v>
      </c>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620</v>
      </c>
      <c r="BC75" s="1310"/>
      <c r="BD75" s="1310"/>
      <c r="BE75" s="1310"/>
      <c r="BF75" s="1310"/>
      <c r="BG75" s="1310"/>
      <c r="BH75" s="1310"/>
      <c r="BI75" s="1310"/>
      <c r="BJ75" s="1310"/>
      <c r="BK75" s="1310"/>
      <c r="BL75" s="1310"/>
      <c r="BM75" s="1310"/>
      <c r="BN75" s="1310"/>
      <c r="BO75" s="1310"/>
      <c r="BP75" s="1307">
        <v>8.8000000000000007</v>
      </c>
      <c r="BQ75" s="1307"/>
      <c r="BR75" s="1307"/>
      <c r="BS75" s="1307"/>
      <c r="BT75" s="1307"/>
      <c r="BU75" s="1307"/>
      <c r="BV75" s="1307"/>
      <c r="BW75" s="1307"/>
      <c r="BX75" s="1307">
        <v>8</v>
      </c>
      <c r="BY75" s="1307"/>
      <c r="BZ75" s="1307"/>
      <c r="CA75" s="1307"/>
      <c r="CB75" s="1307"/>
      <c r="CC75" s="1307"/>
      <c r="CD75" s="1307"/>
      <c r="CE75" s="1307"/>
      <c r="CF75" s="1307">
        <v>7.8</v>
      </c>
      <c r="CG75" s="1307"/>
      <c r="CH75" s="1307"/>
      <c r="CI75" s="1307"/>
      <c r="CJ75" s="1307"/>
      <c r="CK75" s="1307"/>
      <c r="CL75" s="1307"/>
      <c r="CM75" s="1307"/>
      <c r="CN75" s="1307">
        <v>8</v>
      </c>
      <c r="CO75" s="1307"/>
      <c r="CP75" s="1307"/>
      <c r="CQ75" s="1307"/>
      <c r="CR75" s="1307"/>
      <c r="CS75" s="1307"/>
      <c r="CT75" s="1307"/>
      <c r="CU75" s="1307"/>
      <c r="CV75" s="1307">
        <v>9.1999999999999993</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618</v>
      </c>
      <c r="AO77" s="1311"/>
      <c r="AP77" s="1311"/>
      <c r="AQ77" s="1311"/>
      <c r="AR77" s="1311"/>
      <c r="AS77" s="1311"/>
      <c r="AT77" s="1311"/>
      <c r="AU77" s="1311"/>
      <c r="AV77" s="1311"/>
      <c r="AW77" s="1311"/>
      <c r="AX77" s="1311"/>
      <c r="AY77" s="1311"/>
      <c r="AZ77" s="1311"/>
      <c r="BA77" s="1311"/>
      <c r="BB77" s="1310" t="s">
        <v>616</v>
      </c>
      <c r="BC77" s="1310"/>
      <c r="BD77" s="1310"/>
      <c r="BE77" s="1310"/>
      <c r="BF77" s="1310"/>
      <c r="BG77" s="1310"/>
      <c r="BH77" s="1310"/>
      <c r="BI77" s="1310"/>
      <c r="BJ77" s="1310"/>
      <c r="BK77" s="1310"/>
      <c r="BL77" s="1310"/>
      <c r="BM77" s="1310"/>
      <c r="BN77" s="1310"/>
      <c r="BO77" s="1310"/>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620</v>
      </c>
      <c r="BC79" s="1310"/>
      <c r="BD79" s="1310"/>
      <c r="BE79" s="1310"/>
      <c r="BF79" s="1310"/>
      <c r="BG79" s="1310"/>
      <c r="BH79" s="1310"/>
      <c r="BI79" s="1310"/>
      <c r="BJ79" s="1310"/>
      <c r="BK79" s="1310"/>
      <c r="BL79" s="1310"/>
      <c r="BM79" s="1310"/>
      <c r="BN79" s="1310"/>
      <c r="BO79" s="1310"/>
      <c r="BP79" s="1307">
        <v>9.1</v>
      </c>
      <c r="BQ79" s="1307"/>
      <c r="BR79" s="1307"/>
      <c r="BS79" s="1307"/>
      <c r="BT79" s="1307"/>
      <c r="BU79" s="1307"/>
      <c r="BV79" s="1307"/>
      <c r="BW79" s="1307"/>
      <c r="BX79" s="1307">
        <v>8.6</v>
      </c>
      <c r="BY79" s="1307"/>
      <c r="BZ79" s="1307"/>
      <c r="CA79" s="1307"/>
      <c r="CB79" s="1307"/>
      <c r="CC79" s="1307"/>
      <c r="CD79" s="1307"/>
      <c r="CE79" s="1307"/>
      <c r="CF79" s="1307">
        <v>7.3</v>
      </c>
      <c r="CG79" s="1307"/>
      <c r="CH79" s="1307"/>
      <c r="CI79" s="1307"/>
      <c r="CJ79" s="1307"/>
      <c r="CK79" s="1307"/>
      <c r="CL79" s="1307"/>
      <c r="CM79" s="1307"/>
      <c r="CN79" s="1307">
        <v>7.2</v>
      </c>
      <c r="CO79" s="1307"/>
      <c r="CP79" s="1307"/>
      <c r="CQ79" s="1307"/>
      <c r="CR79" s="1307"/>
      <c r="CS79" s="1307"/>
      <c r="CT79" s="1307"/>
      <c r="CU79" s="1307"/>
      <c r="CV79" s="1307">
        <v>7.2</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rM50HWbpWZlPhCqgPI1ppJzG/2XEPaoqsq9ex/yoXPJRZyhLSDbxIRSWx3sC6i3VWVTcMDFxEJni0LZoVjzUA==" saltValue="HRXa4u9bso4fVh+fdOjZ4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FF00"/>
    <pageSetUpPr fitToPage="1"/>
  </sheetPr>
  <dimension ref="A1:DR135"/>
  <sheetViews>
    <sheetView showGridLines="0" topLeftCell="A112" zoomScaleNormal="100" zoomScaleSheetLayoutView="70" workbookViewId="0">
      <selection activeCell="BB79" sqref="BB79:BO8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Mr224cMDmlj4/ZuQOUFiFvxCg4vU+tZP1sarnC5BRY6w/YUsurf/9oIjPxv+cBIL4BnoVRWOKIThIhi+pyjqA==" saltValue="ce+vWLSQo29NxzUlhgU84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pageSetUpPr fitToPage="1"/>
  </sheetPr>
  <dimension ref="A1:DR135"/>
  <sheetViews>
    <sheetView showGridLines="0" topLeftCell="A112" zoomScaleNormal="100" zoomScaleSheetLayoutView="55" workbookViewId="0">
      <selection activeCell="BB79" sqref="BB79:BO8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7Hzk/rwZ2QBkIYQTfegI4SQsc8Z08VS6Rt0kxl+hq/zW060G2xwkyB7Xn7rcYqH5WcJpV9fwEgJNfIe8tzDI1w==" saltValue="TgEfz1CAOZPEvkVy68sM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89286</v>
      </c>
      <c r="E3" s="161"/>
      <c r="F3" s="162">
        <v>175675</v>
      </c>
      <c r="G3" s="163"/>
      <c r="H3" s="164"/>
    </row>
    <row r="4" spans="1:8" x14ac:dyDescent="0.15">
      <c r="A4" s="165"/>
      <c r="B4" s="166"/>
      <c r="C4" s="167"/>
      <c r="D4" s="168">
        <v>85437</v>
      </c>
      <c r="E4" s="169"/>
      <c r="F4" s="170">
        <v>87698</v>
      </c>
      <c r="G4" s="171"/>
      <c r="H4" s="172"/>
    </row>
    <row r="5" spans="1:8" x14ac:dyDescent="0.15">
      <c r="A5" s="153" t="s">
        <v>551</v>
      </c>
      <c r="B5" s="158"/>
      <c r="C5" s="159"/>
      <c r="D5" s="160">
        <v>101636</v>
      </c>
      <c r="E5" s="161"/>
      <c r="F5" s="162">
        <v>162193</v>
      </c>
      <c r="G5" s="163"/>
      <c r="H5" s="164"/>
    </row>
    <row r="6" spans="1:8" x14ac:dyDescent="0.15">
      <c r="A6" s="165"/>
      <c r="B6" s="166"/>
      <c r="C6" s="167"/>
      <c r="D6" s="168">
        <v>67815</v>
      </c>
      <c r="E6" s="169"/>
      <c r="F6" s="170">
        <v>79985</v>
      </c>
      <c r="G6" s="171"/>
      <c r="H6" s="172"/>
    </row>
    <row r="7" spans="1:8" x14ac:dyDescent="0.15">
      <c r="A7" s="153" t="s">
        <v>552</v>
      </c>
      <c r="B7" s="158"/>
      <c r="C7" s="159"/>
      <c r="D7" s="160">
        <v>75982</v>
      </c>
      <c r="E7" s="161"/>
      <c r="F7" s="162">
        <v>138651</v>
      </c>
      <c r="G7" s="163"/>
      <c r="H7" s="164"/>
    </row>
    <row r="8" spans="1:8" x14ac:dyDescent="0.15">
      <c r="A8" s="165"/>
      <c r="B8" s="166"/>
      <c r="C8" s="167"/>
      <c r="D8" s="168">
        <v>62854</v>
      </c>
      <c r="E8" s="169"/>
      <c r="F8" s="170">
        <v>71211</v>
      </c>
      <c r="G8" s="171"/>
      <c r="H8" s="172"/>
    </row>
    <row r="9" spans="1:8" x14ac:dyDescent="0.15">
      <c r="A9" s="153" t="s">
        <v>553</v>
      </c>
      <c r="B9" s="158"/>
      <c r="C9" s="159"/>
      <c r="D9" s="160">
        <v>54421</v>
      </c>
      <c r="E9" s="161"/>
      <c r="F9" s="162">
        <v>122882</v>
      </c>
      <c r="G9" s="163"/>
      <c r="H9" s="164"/>
    </row>
    <row r="10" spans="1:8" x14ac:dyDescent="0.15">
      <c r="A10" s="165"/>
      <c r="B10" s="166"/>
      <c r="C10" s="167"/>
      <c r="D10" s="168">
        <v>45609</v>
      </c>
      <c r="E10" s="169"/>
      <c r="F10" s="170">
        <v>65785</v>
      </c>
      <c r="G10" s="171"/>
      <c r="H10" s="172"/>
    </row>
    <row r="11" spans="1:8" x14ac:dyDescent="0.15">
      <c r="A11" s="153" t="s">
        <v>554</v>
      </c>
      <c r="B11" s="158"/>
      <c r="C11" s="159"/>
      <c r="D11" s="160">
        <v>83057</v>
      </c>
      <c r="E11" s="161"/>
      <c r="F11" s="162">
        <v>114790</v>
      </c>
      <c r="G11" s="163"/>
      <c r="H11" s="164"/>
    </row>
    <row r="12" spans="1:8" x14ac:dyDescent="0.15">
      <c r="A12" s="165"/>
      <c r="B12" s="166"/>
      <c r="C12" s="173"/>
      <c r="D12" s="168">
        <v>63096</v>
      </c>
      <c r="E12" s="169"/>
      <c r="F12" s="170">
        <v>55601</v>
      </c>
      <c r="G12" s="171"/>
      <c r="H12" s="172"/>
    </row>
    <row r="13" spans="1:8" x14ac:dyDescent="0.15">
      <c r="A13" s="153"/>
      <c r="B13" s="158"/>
      <c r="C13" s="174"/>
      <c r="D13" s="175">
        <v>80876</v>
      </c>
      <c r="E13" s="176"/>
      <c r="F13" s="177">
        <v>142838</v>
      </c>
      <c r="G13" s="178"/>
      <c r="H13" s="164"/>
    </row>
    <row r="14" spans="1:8" x14ac:dyDescent="0.15">
      <c r="A14" s="165"/>
      <c r="B14" s="166"/>
      <c r="C14" s="167"/>
      <c r="D14" s="168">
        <v>64962</v>
      </c>
      <c r="E14" s="169"/>
      <c r="F14" s="170">
        <v>72056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4.3499999999999996</v>
      </c>
      <c r="C19" s="179">
        <f>ROUND(VALUE(SUBSTITUTE(実質収支比率等に係る経年分析!G$48,"▲","-")),2)</f>
        <v>4.59</v>
      </c>
      <c r="D19" s="179">
        <f>ROUND(VALUE(SUBSTITUTE(実質収支比率等に係る経年分析!H$48,"▲","-")),2)</f>
        <v>5.05</v>
      </c>
      <c r="E19" s="179">
        <f>ROUND(VALUE(SUBSTITUTE(実質収支比率等に係る経年分析!I$48,"▲","-")),2)</f>
        <v>5.2</v>
      </c>
      <c r="F19" s="179">
        <f>ROUND(VALUE(SUBSTITUTE(実質収支比率等に係る経年分析!J$48,"▲","-")),2)</f>
        <v>4.1900000000000004</v>
      </c>
    </row>
    <row r="20" spans="1:11" x14ac:dyDescent="0.15">
      <c r="A20" s="179" t="s">
        <v>55</v>
      </c>
      <c r="B20" s="179">
        <f>ROUND(VALUE(SUBSTITUTE(実質収支比率等に係る経年分析!F$47,"▲","-")),2)</f>
        <v>34.64</v>
      </c>
      <c r="C20" s="179">
        <f>ROUND(VALUE(SUBSTITUTE(実質収支比率等に係る経年分析!G$47,"▲","-")),2)</f>
        <v>37.35</v>
      </c>
      <c r="D20" s="179">
        <f>ROUND(VALUE(SUBSTITUTE(実質収支比率等に係る経年分析!H$47,"▲","-")),2)</f>
        <v>41.62</v>
      </c>
      <c r="E20" s="179">
        <f>ROUND(VALUE(SUBSTITUTE(実質収支比率等に係る経年分析!I$47,"▲","-")),2)</f>
        <v>34.92</v>
      </c>
      <c r="F20" s="179">
        <f>ROUND(VALUE(SUBSTITUTE(実質収支比率等に係る経年分析!J$47,"▲","-")),2)</f>
        <v>29.51</v>
      </c>
    </row>
    <row r="21" spans="1:11" x14ac:dyDescent="0.15">
      <c r="A21" s="179" t="s">
        <v>56</v>
      </c>
      <c r="B21" s="179">
        <f>IF(ISNUMBER(VALUE(SUBSTITUTE(実質収支比率等に係る経年分析!F$49,"▲","-"))),ROUND(VALUE(SUBSTITUTE(実質収支比率等に係る経年分析!F$49,"▲","-")),2),NA())</f>
        <v>-3.09</v>
      </c>
      <c r="C21" s="179">
        <f>IF(ISNUMBER(VALUE(SUBSTITUTE(実質収支比率等に係る経年分析!G$49,"▲","-"))),ROUND(VALUE(SUBSTITUTE(実質収支比率等に係る経年分析!G$49,"▲","-")),2),NA())</f>
        <v>1.25</v>
      </c>
      <c r="D21" s="179">
        <f>IF(ISNUMBER(VALUE(SUBSTITUTE(実質収支比率等に係る経年分析!H$49,"▲","-"))),ROUND(VALUE(SUBSTITUTE(実質収支比率等に係る経年分析!H$49,"▲","-")),2),NA())</f>
        <v>1.93</v>
      </c>
      <c r="E21" s="179">
        <f>IF(ISNUMBER(VALUE(SUBSTITUTE(実質収支比率等に係る経年分析!I$49,"▲","-"))),ROUND(VALUE(SUBSTITUTE(実質収支比率等に係る経年分析!I$49,"▲","-")),2),NA())</f>
        <v>-10.09</v>
      </c>
      <c r="F21" s="179">
        <f>IF(ISNUMBER(VALUE(SUBSTITUTE(実質収支比率等に係る経年分析!J$49,"▲","-"))),ROUND(VALUE(SUBSTITUTE(実質収支比率等に係る経年分析!J$49,"▲","-")),2),NA())</f>
        <v>-9.8000000000000007</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0.03</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奨学資金貸付基金特別会計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0.04</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0.03</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0.04</v>
      </c>
    </row>
    <row r="32" spans="1:11" x14ac:dyDescent="0.15">
      <c r="A32" s="180" t="str">
        <f>IF(連結実質赤字比率に係る赤字・黒字の構成分析!C$38="",NA(),連結実質赤字比率に係る赤字・黒字の構成分析!C$38)</f>
        <v>下水道事業特別会計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0.81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0.47</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0.57999999999999996</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0.37</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1.47</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1.39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3.65</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4.71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4.6100000000000003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4.1500000000000004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3.38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5.13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4.1399999999999997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4.13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4.9800000000000004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434</v>
      </c>
      <c r="E42" s="181"/>
      <c r="F42" s="181"/>
      <c r="G42" s="181">
        <f>'実質公債費比率（分子）の構造'!L$52</f>
        <v>441</v>
      </c>
      <c r="H42" s="181"/>
      <c r="I42" s="181"/>
      <c r="J42" s="181">
        <f>'実質公債費比率（分子）の構造'!M$52</f>
        <v>423</v>
      </c>
      <c r="K42" s="181"/>
      <c r="L42" s="181"/>
      <c r="M42" s="181">
        <f>'実質公債費比率（分子）の構造'!N$52</f>
        <v>427</v>
      </c>
      <c r="N42" s="181"/>
      <c r="O42" s="181"/>
      <c r="P42" s="181">
        <f>'実質公債費比率（分子）の構造'!O$52</f>
        <v>417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132</v>
      </c>
      <c r="C45" s="181"/>
      <c r="D45" s="181"/>
      <c r="E45" s="181">
        <f>'実質公債費比率（分子）の構造'!L$49</f>
        <v>129</v>
      </c>
      <c r="F45" s="181"/>
      <c r="G45" s="181"/>
      <c r="H45" s="181">
        <f>'実質公債費比率（分子）の構造'!M$49</f>
        <v>143</v>
      </c>
      <c r="I45" s="181"/>
      <c r="J45" s="181"/>
      <c r="K45" s="181">
        <f>'実質公債費比率（分子）の構造'!N$49</f>
        <v>151</v>
      </c>
      <c r="L45" s="181"/>
      <c r="M45" s="181"/>
      <c r="N45" s="181">
        <f>'実質公債費比率（分子）の構造'!O$49</f>
        <v>176</v>
      </c>
      <c r="O45" s="181"/>
      <c r="P45" s="181"/>
    </row>
    <row r="46" spans="1:16" x14ac:dyDescent="0.15">
      <c r="A46" s="181" t="s">
        <v>67</v>
      </c>
      <c r="B46" s="181">
        <f>'実質公債費比率（分子）の構造'!K$48</f>
        <v>192</v>
      </c>
      <c r="C46" s="181"/>
      <c r="D46" s="181"/>
      <c r="E46" s="181">
        <f>'実質公債費比率（分子）の構造'!L$48</f>
        <v>194</v>
      </c>
      <c r="F46" s="181"/>
      <c r="G46" s="181"/>
      <c r="H46" s="181">
        <f>'実質公債費比率（分子）の構造'!M$48</f>
        <v>190</v>
      </c>
      <c r="I46" s="181"/>
      <c r="J46" s="181"/>
      <c r="K46" s="181">
        <f>'実質公債費比率（分子）の構造'!N$48</f>
        <v>196</v>
      </c>
      <c r="L46" s="181"/>
      <c r="M46" s="181"/>
      <c r="N46" s="181">
        <f>'実質公債費比率（分子）の構造'!O$48</f>
        <v>197</v>
      </c>
      <c r="O46" s="181"/>
      <c r="P46" s="181"/>
    </row>
    <row r="47" spans="1:16" x14ac:dyDescent="0.15">
      <c r="A47" s="181" t="s">
        <v>14</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329</v>
      </c>
      <c r="C49" s="181"/>
      <c r="D49" s="181"/>
      <c r="E49" s="181">
        <f>'実質公債費比率（分子）の構造'!L$45</f>
        <v>308</v>
      </c>
      <c r="F49" s="181"/>
      <c r="G49" s="181"/>
      <c r="H49" s="181">
        <f>'実質公債費比率（分子）の構造'!M$45</f>
        <v>295</v>
      </c>
      <c r="I49" s="181"/>
      <c r="J49" s="181"/>
      <c r="K49" s="181">
        <f>'実質公債費比率（分子）の構造'!N$45</f>
        <v>314</v>
      </c>
      <c r="L49" s="181"/>
      <c r="M49" s="181"/>
      <c r="N49" s="181">
        <f>'実質公債費比率（分子）の構造'!O$45</f>
        <v>319</v>
      </c>
      <c r="O49" s="181"/>
      <c r="P49" s="181"/>
    </row>
    <row r="50" spans="1:16" x14ac:dyDescent="0.15">
      <c r="A50" s="181" t="s">
        <v>70</v>
      </c>
      <c r="B50" s="181" t="e">
        <f>NA()</f>
        <v>#N/A</v>
      </c>
      <c r="C50" s="181">
        <f>IF(ISNUMBER('実質公債費比率（分子）の構造'!K$53),'実質公債費比率（分子）の構造'!K$53,NA())</f>
        <v>219</v>
      </c>
      <c r="D50" s="181" t="e">
        <f>NA()</f>
        <v>#N/A</v>
      </c>
      <c r="E50" s="181" t="e">
        <f>NA()</f>
        <v>#N/A</v>
      </c>
      <c r="F50" s="181">
        <f>IF(ISNUMBER('実質公債費比率（分子）の構造'!L$53),'実質公債費比率（分子）の構造'!L$53,NA())</f>
        <v>190</v>
      </c>
      <c r="G50" s="181" t="e">
        <f>NA()</f>
        <v>#N/A</v>
      </c>
      <c r="H50" s="181" t="e">
        <f>NA()</f>
        <v>#N/A</v>
      </c>
      <c r="I50" s="181">
        <f>IF(ISNUMBER('実質公債費比率（分子）の構造'!M$53),'実質公債費比率（分子）の構造'!M$53,NA())</f>
        <v>205</v>
      </c>
      <c r="J50" s="181" t="e">
        <f>NA()</f>
        <v>#N/A</v>
      </c>
      <c r="K50" s="181" t="e">
        <f>NA()</f>
        <v>#N/A</v>
      </c>
      <c r="L50" s="181">
        <f>IF(ISNUMBER('実質公債費比率（分子）の構造'!N$53),'実質公債費比率（分子）の構造'!N$53,NA())</f>
        <v>234</v>
      </c>
      <c r="M50" s="181" t="e">
        <f>NA()</f>
        <v>#N/A</v>
      </c>
      <c r="N50" s="181" t="e">
        <f>NA()</f>
        <v>#N/A</v>
      </c>
      <c r="O50" s="181">
        <f>IF(ISNUMBER('実質公債費比率（分子）の構造'!O$53),'実質公債費比率（分子）の構造'!O$53,NA())</f>
        <v>275</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43</v>
      </c>
      <c r="B56" s="180"/>
      <c r="C56" s="180"/>
      <c r="D56" s="180">
        <f>'将来負担比率（分子）の構造'!I$52</f>
        <v>4798</v>
      </c>
      <c r="E56" s="180"/>
      <c r="F56" s="180"/>
      <c r="G56" s="180">
        <f>'将来負担比率（分子）の構造'!J$52</f>
        <v>4617</v>
      </c>
      <c r="H56" s="180"/>
      <c r="I56" s="180"/>
      <c r="J56" s="180">
        <f>'将来負担比率（分子）の構造'!K$52</f>
        <v>4467</v>
      </c>
      <c r="K56" s="180"/>
      <c r="L56" s="180"/>
      <c r="M56" s="180">
        <f>'将来負担比率（分子）の構造'!L$52</f>
        <v>4178</v>
      </c>
      <c r="N56" s="180"/>
      <c r="O56" s="180"/>
      <c r="P56" s="180">
        <f>'将来負担比率（分子）の構造'!M$52</f>
        <v>4077</v>
      </c>
    </row>
    <row r="57" spans="1:16" x14ac:dyDescent="0.15">
      <c r="A57" s="180" t="s">
        <v>42</v>
      </c>
      <c r="B57" s="180"/>
      <c r="C57" s="180"/>
      <c r="D57" s="180">
        <f>'将来負担比率（分子）の構造'!I$51</f>
        <v>140</v>
      </c>
      <c r="E57" s="180"/>
      <c r="F57" s="180"/>
      <c r="G57" s="180">
        <f>'将来負担比率（分子）の構造'!J$51</f>
        <v>133</v>
      </c>
      <c r="H57" s="180"/>
      <c r="I57" s="180"/>
      <c r="J57" s="180">
        <f>'将来負担比率（分子）の構造'!K$51</f>
        <v>125</v>
      </c>
      <c r="K57" s="180"/>
      <c r="L57" s="180"/>
      <c r="M57" s="180">
        <f>'将来負担比率（分子）の構造'!L$51</f>
        <v>117</v>
      </c>
      <c r="N57" s="180"/>
      <c r="O57" s="180"/>
      <c r="P57" s="180">
        <f>'将来負担比率（分子）の構造'!M$51</f>
        <v>95</v>
      </c>
    </row>
    <row r="58" spans="1:16" x14ac:dyDescent="0.15">
      <c r="A58" s="180" t="s">
        <v>41</v>
      </c>
      <c r="B58" s="180"/>
      <c r="C58" s="180"/>
      <c r="D58" s="180">
        <f>'将来負担比率（分子）の構造'!I$50</f>
        <v>1405</v>
      </c>
      <c r="E58" s="180"/>
      <c r="F58" s="180"/>
      <c r="G58" s="180">
        <f>'将来負担比率（分子）の構造'!J$50</f>
        <v>1502</v>
      </c>
      <c r="H58" s="180"/>
      <c r="I58" s="180"/>
      <c r="J58" s="180">
        <f>'将来負担比率（分子）の構造'!K$50</f>
        <v>1721</v>
      </c>
      <c r="K58" s="180"/>
      <c r="L58" s="180"/>
      <c r="M58" s="180">
        <f>'将来負担比率（分子）の構造'!L$50</f>
        <v>1557</v>
      </c>
      <c r="N58" s="180"/>
      <c r="O58" s="180"/>
      <c r="P58" s="180">
        <f>'将来負担比率（分子）の構造'!M$50</f>
        <v>1413</v>
      </c>
    </row>
    <row r="59" spans="1:16" x14ac:dyDescent="0.15">
      <c r="A59" s="180" t="s">
        <v>39</v>
      </c>
      <c r="B59" s="180" t="str">
        <f>'将来負担比率（分子）の構造'!I$49</f>
        <v>-</v>
      </c>
      <c r="C59" s="180"/>
      <c r="D59" s="180"/>
      <c r="E59" s="180" t="str">
        <f>'将来負担比率（分子）の構造'!J$49</f>
        <v>-</v>
      </c>
      <c r="F59" s="180"/>
      <c r="G59" s="180"/>
      <c r="H59" s="180">
        <f>'将来負担比率（分子）の構造'!K$49</f>
        <v>24</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716</v>
      </c>
      <c r="C62" s="180"/>
      <c r="D62" s="180"/>
      <c r="E62" s="180">
        <f>'将来負担比率（分子）の構造'!J$45</f>
        <v>704</v>
      </c>
      <c r="F62" s="180"/>
      <c r="G62" s="180"/>
      <c r="H62" s="180">
        <f>'将来負担比率（分子）の構造'!K$45</f>
        <v>657</v>
      </c>
      <c r="I62" s="180"/>
      <c r="J62" s="180"/>
      <c r="K62" s="180">
        <f>'将来負担比率（分子）の構造'!L$45</f>
        <v>678</v>
      </c>
      <c r="L62" s="180"/>
      <c r="M62" s="180"/>
      <c r="N62" s="180">
        <f>'将来負担比率（分子）の構造'!M$45</f>
        <v>645</v>
      </c>
      <c r="O62" s="180"/>
      <c r="P62" s="180"/>
    </row>
    <row r="63" spans="1:16" x14ac:dyDescent="0.15">
      <c r="A63" s="180" t="s">
        <v>34</v>
      </c>
      <c r="B63" s="180">
        <f>'将来負担比率（分子）の構造'!I$44</f>
        <v>1935</v>
      </c>
      <c r="C63" s="180"/>
      <c r="D63" s="180"/>
      <c r="E63" s="180">
        <f>'将来負担比率（分子）の構造'!J$44</f>
        <v>1810</v>
      </c>
      <c r="F63" s="180"/>
      <c r="G63" s="180"/>
      <c r="H63" s="180">
        <f>'将来負担比率（分子）の構造'!K$44</f>
        <v>1717</v>
      </c>
      <c r="I63" s="180"/>
      <c r="J63" s="180"/>
      <c r="K63" s="180">
        <f>'将来負担比率（分子）の構造'!L$44</f>
        <v>1635</v>
      </c>
      <c r="L63" s="180"/>
      <c r="M63" s="180"/>
      <c r="N63" s="180">
        <f>'将来負担比率（分子）の構造'!M$44</f>
        <v>1484</v>
      </c>
      <c r="O63" s="180"/>
      <c r="P63" s="180"/>
    </row>
    <row r="64" spans="1:16" x14ac:dyDescent="0.15">
      <c r="A64" s="180" t="s">
        <v>33</v>
      </c>
      <c r="B64" s="180">
        <f>'将来負担比率（分子）の構造'!I$43</f>
        <v>2657</v>
      </c>
      <c r="C64" s="180"/>
      <c r="D64" s="180"/>
      <c r="E64" s="180">
        <f>'将来負担比率（分子）の構造'!J$43</f>
        <v>2527</v>
      </c>
      <c r="F64" s="180"/>
      <c r="G64" s="180"/>
      <c r="H64" s="180">
        <f>'将来負担比率（分子）の構造'!K$43</f>
        <v>2377</v>
      </c>
      <c r="I64" s="180"/>
      <c r="J64" s="180"/>
      <c r="K64" s="180">
        <f>'将来負担比率（分子）の構造'!L$43</f>
        <v>2267</v>
      </c>
      <c r="L64" s="180"/>
      <c r="M64" s="180"/>
      <c r="N64" s="180">
        <f>'将来負担比率（分子）の構造'!M$43</f>
        <v>2241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3897</v>
      </c>
      <c r="C66" s="180"/>
      <c r="D66" s="180"/>
      <c r="E66" s="180">
        <f>'将来負担比率（分子）の構造'!J$41</f>
        <v>3992</v>
      </c>
      <c r="F66" s="180"/>
      <c r="G66" s="180"/>
      <c r="H66" s="180">
        <f>'将来負担比率（分子）の構造'!K$41</f>
        <v>3932</v>
      </c>
      <c r="I66" s="180"/>
      <c r="J66" s="180"/>
      <c r="K66" s="180">
        <f>'将来負担比率（分子）の構造'!L$41</f>
        <v>3848</v>
      </c>
      <c r="L66" s="180"/>
      <c r="M66" s="180"/>
      <c r="N66" s="180">
        <f>'将来負担比率（分子）の構造'!M$41</f>
        <v>3971</v>
      </c>
      <c r="O66" s="180"/>
      <c r="P66" s="180"/>
    </row>
    <row r="67" spans="1:16" x14ac:dyDescent="0.15">
      <c r="A67" s="180" t="s">
        <v>74</v>
      </c>
      <c r="B67" s="180" t="e">
        <f>NA()</f>
        <v>#N/A</v>
      </c>
      <c r="C67" s="180">
        <f>IF(ISNUMBER('将来負担比率（分子）の構造'!I$53), IF('将来負担比率（分子）の構造'!I$53 &lt; 0, 0, '将来負担比率（分子）の構造'!I$53), NA())</f>
        <v>2861</v>
      </c>
      <c r="D67" s="180" t="e">
        <f>NA()</f>
        <v>#N/A</v>
      </c>
      <c r="E67" s="180" t="e">
        <f>NA()</f>
        <v>#N/A</v>
      </c>
      <c r="F67" s="180">
        <f>IF(ISNUMBER('将来負担比率（分子）の構造'!J$53), IF('将来負担比率（分子）の構造'!J$53 &lt; 0, 0, '将来負担比率（分子）の構造'!J$53), NA())</f>
        <v>2781</v>
      </c>
      <c r="G67" s="180" t="e">
        <f>NA()</f>
        <v>#N/A</v>
      </c>
      <c r="H67" s="180" t="e">
        <f>NA()</f>
        <v>#N/A</v>
      </c>
      <c r="I67" s="180">
        <f>IF(ISNUMBER('将来負担比率（分子）の構造'!K$53), IF('将来負担比率（分子）の構造'!K$53 &lt; 0, 0, '将来負担比率（分子）の構造'!K$53), NA())</f>
        <v>2395</v>
      </c>
      <c r="J67" s="180" t="e">
        <f>NA()</f>
        <v>#N/A</v>
      </c>
      <c r="K67" s="180" t="e">
        <f>NA()</f>
        <v>#N/A</v>
      </c>
      <c r="L67" s="180">
        <f>IF(ISNUMBER('将来負担比率（分子）の構造'!L$53), IF('将来負担比率（分子）の構造'!L$53 &lt; 0, 0, '将来負担比率（分子）の構造'!L$53), NA())</f>
        <v>2577</v>
      </c>
      <c r="M67" s="180" t="e">
        <f>NA()</f>
        <v>#N/A</v>
      </c>
      <c r="N67" s="180" t="e">
        <f>NA()</f>
        <v>#N/A</v>
      </c>
      <c r="O67" s="180">
        <f>IF(ISNUMBER('将来負担比率（分子）の構造'!M$53), IF('将来負担比率（分子）の構造'!M$53 &lt; 0, 0, '将来負担比率（分子）の構造'!M$53), NA())</f>
        <v>2756</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1261</v>
      </c>
      <c r="C72" s="184">
        <f>基金残高に係る経年分析!G55</f>
        <v>1039</v>
      </c>
      <c r="D72" s="184">
        <f>基金残高に係る経年分析!H55</f>
        <v>864</v>
      </c>
    </row>
    <row r="73" spans="1:16" x14ac:dyDescent="0.15">
      <c r="A73" s="183" t="s">
        <v>77</v>
      </c>
      <c r="B73" s="184">
        <f>基金残高に係る経年分析!F56</f>
        <v>112</v>
      </c>
      <c r="C73" s="184">
        <f>基金残高に係る経年分析!G56</f>
        <v>114</v>
      </c>
      <c r="D73" s="184">
        <f>基金残高に係る経年分析!H56</f>
        <v>114</v>
      </c>
    </row>
    <row r="74" spans="1:16" x14ac:dyDescent="0.15">
      <c r="A74" s="183" t="s">
        <v>78</v>
      </c>
      <c r="B74" s="184">
        <f>基金残高に係る経年分析!F57</f>
        <v>146</v>
      </c>
      <c r="C74" s="184">
        <f>基金残高に係る経年分析!G57</f>
        <v>138</v>
      </c>
      <c r="D74" s="184">
        <f>基金残高に係る経年分析!H57</f>
        <v>140</v>
      </c>
    </row>
  </sheetData>
  <sheetProtection algorithmName="SHA-512" hashValue="SHdag9I14Xy+X6A13qMr1S6wvNs7aDSvbYgYVj7cAZJvh9vB77lIZeTPjd3jfgGHG+dQD+z6ULp1OJgDaZBOAQ==" saltValue="C8s6yPd+VBUSg3ZJlbig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213</v>
      </c>
      <c r="DI1" s="656"/>
      <c r="DJ1" s="656"/>
      <c r="DK1" s="656"/>
      <c r="DL1" s="656"/>
      <c r="DM1" s="656"/>
      <c r="DN1" s="657"/>
      <c r="DO1" s="225"/>
      <c r="DP1" s="655" t="s">
        <v>214</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219</v>
      </c>
      <c r="S4" s="659"/>
      <c r="T4" s="659"/>
      <c r="U4" s="659"/>
      <c r="V4" s="659"/>
      <c r="W4" s="659"/>
      <c r="X4" s="659"/>
      <c r="Y4" s="660"/>
      <c r="Z4" s="658" t="s">
        <v>220</v>
      </c>
      <c r="AA4" s="659"/>
      <c r="AB4" s="659"/>
      <c r="AC4" s="660"/>
      <c r="AD4" s="658" t="s">
        <v>221</v>
      </c>
      <c r="AE4" s="659"/>
      <c r="AF4" s="659"/>
      <c r="AG4" s="659"/>
      <c r="AH4" s="659"/>
      <c r="AI4" s="659"/>
      <c r="AJ4" s="659"/>
      <c r="AK4" s="660"/>
      <c r="AL4" s="658" t="s">
        <v>220</v>
      </c>
      <c r="AM4" s="659"/>
      <c r="AN4" s="659"/>
      <c r="AO4" s="660"/>
      <c r="AP4" s="664" t="s">
        <v>222</v>
      </c>
      <c r="AQ4" s="664"/>
      <c r="AR4" s="664"/>
      <c r="AS4" s="664"/>
      <c r="AT4" s="664"/>
      <c r="AU4" s="664"/>
      <c r="AV4" s="664"/>
      <c r="AW4" s="664"/>
      <c r="AX4" s="664"/>
      <c r="AY4" s="664"/>
      <c r="AZ4" s="664"/>
      <c r="BA4" s="664"/>
      <c r="BB4" s="664"/>
      <c r="BC4" s="664"/>
      <c r="BD4" s="664"/>
      <c r="BE4" s="664"/>
      <c r="BF4" s="664"/>
      <c r="BG4" s="664" t="s">
        <v>223</v>
      </c>
      <c r="BH4" s="664"/>
      <c r="BI4" s="664"/>
      <c r="BJ4" s="664"/>
      <c r="BK4" s="664"/>
      <c r="BL4" s="664"/>
      <c r="BM4" s="664"/>
      <c r="BN4" s="664"/>
      <c r="BO4" s="664" t="s">
        <v>220</v>
      </c>
      <c r="BP4" s="664"/>
      <c r="BQ4" s="664"/>
      <c r="BR4" s="664"/>
      <c r="BS4" s="664" t="s">
        <v>224</v>
      </c>
      <c r="BT4" s="664"/>
      <c r="BU4" s="664"/>
      <c r="BV4" s="664"/>
      <c r="BW4" s="664"/>
      <c r="BX4" s="664"/>
      <c r="BY4" s="664"/>
      <c r="BZ4" s="664"/>
      <c r="CA4" s="664"/>
      <c r="CB4" s="664"/>
      <c r="CD4" s="661" t="s">
        <v>225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226</v>
      </c>
      <c r="C5" s="666"/>
      <c r="D5" s="666"/>
      <c r="E5" s="666"/>
      <c r="F5" s="666"/>
      <c r="G5" s="666"/>
      <c r="H5" s="666"/>
      <c r="I5" s="666"/>
      <c r="J5" s="666"/>
      <c r="K5" s="666"/>
      <c r="L5" s="666"/>
      <c r="M5" s="666"/>
      <c r="N5" s="666"/>
      <c r="O5" s="666"/>
      <c r="P5" s="666"/>
      <c r="Q5" s="667"/>
      <c r="R5" s="668">
        <v>749226</v>
      </c>
      <c r="S5" s="669"/>
      <c r="T5" s="669"/>
      <c r="U5" s="669"/>
      <c r="V5" s="669"/>
      <c r="W5" s="669"/>
      <c r="X5" s="669"/>
      <c r="Y5" s="670"/>
      <c r="Z5" s="671">
        <v>15.8</v>
      </c>
      <c r="AA5" s="671"/>
      <c r="AB5" s="671"/>
      <c r="AC5" s="671"/>
      <c r="AD5" s="672">
        <v>749226</v>
      </c>
      <c r="AE5" s="672"/>
      <c r="AF5" s="672"/>
      <c r="AG5" s="672"/>
      <c r="AH5" s="672"/>
      <c r="AI5" s="672"/>
      <c r="AJ5" s="672"/>
      <c r="AK5" s="672"/>
      <c r="AL5" s="673">
        <v>26</v>
      </c>
      <c r="AM5" s="674"/>
      <c r="AN5" s="674"/>
      <c r="AO5" s="675"/>
      <c r="AP5" s="665" t="s">
        <v>227</v>
      </c>
      <c r="AQ5" s="666"/>
      <c r="AR5" s="666"/>
      <c r="AS5" s="666"/>
      <c r="AT5" s="666"/>
      <c r="AU5" s="666"/>
      <c r="AV5" s="666"/>
      <c r="AW5" s="666"/>
      <c r="AX5" s="666"/>
      <c r="AY5" s="666"/>
      <c r="AZ5" s="666"/>
      <c r="BA5" s="666"/>
      <c r="BB5" s="666"/>
      <c r="BC5" s="666"/>
      <c r="BD5" s="666"/>
      <c r="BE5" s="666"/>
      <c r="BF5" s="667"/>
      <c r="BG5" s="679">
        <v>737177</v>
      </c>
      <c r="BH5" s="680"/>
      <c r="BI5" s="680"/>
      <c r="BJ5" s="680"/>
      <c r="BK5" s="680"/>
      <c r="BL5" s="680"/>
      <c r="BM5" s="680"/>
      <c r="BN5" s="681"/>
      <c r="BO5" s="682">
        <v>98.4</v>
      </c>
      <c r="BP5" s="682"/>
      <c r="BQ5" s="682"/>
      <c r="BR5" s="682"/>
      <c r="BS5" s="683" t="s">
        <v>174</v>
      </c>
      <c r="BT5" s="683"/>
      <c r="BU5" s="683"/>
      <c r="BV5" s="683"/>
      <c r="BW5" s="683"/>
      <c r="BX5" s="683"/>
      <c r="BY5" s="683"/>
      <c r="BZ5" s="683"/>
      <c r="CA5" s="683"/>
      <c r="CB5" s="687"/>
      <c r="CD5" s="661" t="s">
        <v>222</v>
      </c>
      <c r="CE5" s="662"/>
      <c r="CF5" s="662"/>
      <c r="CG5" s="662"/>
      <c r="CH5" s="662"/>
      <c r="CI5" s="662"/>
      <c r="CJ5" s="662"/>
      <c r="CK5" s="662"/>
      <c r="CL5" s="662"/>
      <c r="CM5" s="662"/>
      <c r="CN5" s="662"/>
      <c r="CO5" s="662"/>
      <c r="CP5" s="662"/>
      <c r="CQ5" s="663"/>
      <c r="CR5" s="661" t="s">
        <v>228</v>
      </c>
      <c r="CS5" s="662"/>
      <c r="CT5" s="662"/>
      <c r="CU5" s="662"/>
      <c r="CV5" s="662"/>
      <c r="CW5" s="662"/>
      <c r="CX5" s="662"/>
      <c r="CY5" s="663"/>
      <c r="CZ5" s="661" t="s">
        <v>220</v>
      </c>
      <c r="DA5" s="662"/>
      <c r="DB5" s="662"/>
      <c r="DC5" s="663"/>
      <c r="DD5" s="661" t="s">
        <v>229</v>
      </c>
      <c r="DE5" s="662"/>
      <c r="DF5" s="662"/>
      <c r="DG5" s="662"/>
      <c r="DH5" s="662"/>
      <c r="DI5" s="662"/>
      <c r="DJ5" s="662"/>
      <c r="DK5" s="662"/>
      <c r="DL5" s="662"/>
      <c r="DM5" s="662"/>
      <c r="DN5" s="662"/>
      <c r="DO5" s="662"/>
      <c r="DP5" s="663"/>
      <c r="DQ5" s="661" t="s">
        <v>230</v>
      </c>
      <c r="DR5" s="662"/>
      <c r="DS5" s="662"/>
      <c r="DT5" s="662"/>
      <c r="DU5" s="662"/>
      <c r="DV5" s="662"/>
      <c r="DW5" s="662"/>
      <c r="DX5" s="662"/>
      <c r="DY5" s="662"/>
      <c r="DZ5" s="662"/>
      <c r="EA5" s="662"/>
      <c r="EB5" s="662"/>
      <c r="EC5" s="663"/>
    </row>
    <row r="6" spans="2:143" ht="11.25" customHeight="1" x14ac:dyDescent="0.15">
      <c r="B6" s="676" t="s">
        <v>231</v>
      </c>
      <c r="C6" s="677"/>
      <c r="D6" s="677"/>
      <c r="E6" s="677"/>
      <c r="F6" s="677"/>
      <c r="G6" s="677"/>
      <c r="H6" s="677"/>
      <c r="I6" s="677"/>
      <c r="J6" s="677"/>
      <c r="K6" s="677"/>
      <c r="L6" s="677"/>
      <c r="M6" s="677"/>
      <c r="N6" s="677"/>
      <c r="O6" s="677"/>
      <c r="P6" s="677"/>
      <c r="Q6" s="678"/>
      <c r="R6" s="679">
        <v>90364</v>
      </c>
      <c r="S6" s="680"/>
      <c r="T6" s="680"/>
      <c r="U6" s="680"/>
      <c r="V6" s="680"/>
      <c r="W6" s="680"/>
      <c r="X6" s="680"/>
      <c r="Y6" s="681"/>
      <c r="Z6" s="682">
        <v>1.9</v>
      </c>
      <c r="AA6" s="682"/>
      <c r="AB6" s="682"/>
      <c r="AC6" s="682"/>
      <c r="AD6" s="683">
        <v>90364</v>
      </c>
      <c r="AE6" s="683"/>
      <c r="AF6" s="683"/>
      <c r="AG6" s="683"/>
      <c r="AH6" s="683"/>
      <c r="AI6" s="683"/>
      <c r="AJ6" s="683"/>
      <c r="AK6" s="683"/>
      <c r="AL6" s="684">
        <v>3.1</v>
      </c>
      <c r="AM6" s="685"/>
      <c r="AN6" s="685"/>
      <c r="AO6" s="686"/>
      <c r="AP6" s="676" t="s">
        <v>232</v>
      </c>
      <c r="AQ6" s="677"/>
      <c r="AR6" s="677"/>
      <c r="AS6" s="677"/>
      <c r="AT6" s="677"/>
      <c r="AU6" s="677"/>
      <c r="AV6" s="677"/>
      <c r="AW6" s="677"/>
      <c r="AX6" s="677"/>
      <c r="AY6" s="677"/>
      <c r="AZ6" s="677"/>
      <c r="BA6" s="677"/>
      <c r="BB6" s="677"/>
      <c r="BC6" s="677"/>
      <c r="BD6" s="677"/>
      <c r="BE6" s="677"/>
      <c r="BF6" s="678"/>
      <c r="BG6" s="679">
        <v>737177</v>
      </c>
      <c r="BH6" s="680"/>
      <c r="BI6" s="680"/>
      <c r="BJ6" s="680"/>
      <c r="BK6" s="680"/>
      <c r="BL6" s="680"/>
      <c r="BM6" s="680"/>
      <c r="BN6" s="681"/>
      <c r="BO6" s="682">
        <v>98.4</v>
      </c>
      <c r="BP6" s="682"/>
      <c r="BQ6" s="682"/>
      <c r="BR6" s="682"/>
      <c r="BS6" s="683" t="s">
        <v>128</v>
      </c>
      <c r="BT6" s="683"/>
      <c r="BU6" s="683"/>
      <c r="BV6" s="683"/>
      <c r="BW6" s="683"/>
      <c r="BX6" s="683"/>
      <c r="BY6" s="683"/>
      <c r="BZ6" s="683"/>
      <c r="CA6" s="683"/>
      <c r="CB6" s="687"/>
      <c r="CD6" s="690" t="s">
        <v>233</v>
      </c>
      <c r="CE6" s="691"/>
      <c r="CF6" s="691"/>
      <c r="CG6" s="691"/>
      <c r="CH6" s="691"/>
      <c r="CI6" s="691"/>
      <c r="CJ6" s="691"/>
      <c r="CK6" s="691"/>
      <c r="CL6" s="691"/>
      <c r="CM6" s="691"/>
      <c r="CN6" s="691"/>
      <c r="CO6" s="691"/>
      <c r="CP6" s="691"/>
      <c r="CQ6" s="692"/>
      <c r="CR6" s="679">
        <v>95260</v>
      </c>
      <c r="CS6" s="680"/>
      <c r="CT6" s="680"/>
      <c r="CU6" s="680"/>
      <c r="CV6" s="680"/>
      <c r="CW6" s="680"/>
      <c r="CX6" s="680"/>
      <c r="CY6" s="681"/>
      <c r="CZ6" s="673">
        <v>2.1</v>
      </c>
      <c r="DA6" s="674"/>
      <c r="DB6" s="674"/>
      <c r="DC6" s="693"/>
      <c r="DD6" s="688" t="s">
        <v>128</v>
      </c>
      <c r="DE6" s="680"/>
      <c r="DF6" s="680"/>
      <c r="DG6" s="680"/>
      <c r="DH6" s="680"/>
      <c r="DI6" s="680"/>
      <c r="DJ6" s="680"/>
      <c r="DK6" s="680"/>
      <c r="DL6" s="680"/>
      <c r="DM6" s="680"/>
      <c r="DN6" s="680"/>
      <c r="DO6" s="680"/>
      <c r="DP6" s="681"/>
      <c r="DQ6" s="688">
        <v>95260</v>
      </c>
      <c r="DR6" s="680"/>
      <c r="DS6" s="680"/>
      <c r="DT6" s="680"/>
      <c r="DU6" s="680"/>
      <c r="DV6" s="680"/>
      <c r="DW6" s="680"/>
      <c r="DX6" s="680"/>
      <c r="DY6" s="680"/>
      <c r="DZ6" s="680"/>
      <c r="EA6" s="680"/>
      <c r="EB6" s="680"/>
      <c r="EC6" s="689"/>
    </row>
    <row r="7" spans="2:143" ht="11.25" customHeight="1" x14ac:dyDescent="0.15">
      <c r="B7" s="676" t="s">
        <v>234</v>
      </c>
      <c r="C7" s="677"/>
      <c r="D7" s="677"/>
      <c r="E7" s="677"/>
      <c r="F7" s="677"/>
      <c r="G7" s="677"/>
      <c r="H7" s="677"/>
      <c r="I7" s="677"/>
      <c r="J7" s="677"/>
      <c r="K7" s="677"/>
      <c r="L7" s="677"/>
      <c r="M7" s="677"/>
      <c r="N7" s="677"/>
      <c r="O7" s="677"/>
      <c r="P7" s="677"/>
      <c r="Q7" s="678"/>
      <c r="R7" s="679">
        <v>672</v>
      </c>
      <c r="S7" s="680"/>
      <c r="T7" s="680"/>
      <c r="U7" s="680"/>
      <c r="V7" s="680"/>
      <c r="W7" s="680"/>
      <c r="X7" s="680"/>
      <c r="Y7" s="681"/>
      <c r="Z7" s="682">
        <v>0</v>
      </c>
      <c r="AA7" s="682"/>
      <c r="AB7" s="682"/>
      <c r="AC7" s="682"/>
      <c r="AD7" s="683">
        <v>672</v>
      </c>
      <c r="AE7" s="683"/>
      <c r="AF7" s="683"/>
      <c r="AG7" s="683"/>
      <c r="AH7" s="683"/>
      <c r="AI7" s="683"/>
      <c r="AJ7" s="683"/>
      <c r="AK7" s="683"/>
      <c r="AL7" s="684">
        <v>0</v>
      </c>
      <c r="AM7" s="685"/>
      <c r="AN7" s="685"/>
      <c r="AO7" s="686"/>
      <c r="AP7" s="676" t="s">
        <v>235</v>
      </c>
      <c r="AQ7" s="677"/>
      <c r="AR7" s="677"/>
      <c r="AS7" s="677"/>
      <c r="AT7" s="677"/>
      <c r="AU7" s="677"/>
      <c r="AV7" s="677"/>
      <c r="AW7" s="677"/>
      <c r="AX7" s="677"/>
      <c r="AY7" s="677"/>
      <c r="AZ7" s="677"/>
      <c r="BA7" s="677"/>
      <c r="BB7" s="677"/>
      <c r="BC7" s="677"/>
      <c r="BD7" s="677"/>
      <c r="BE7" s="677"/>
      <c r="BF7" s="678"/>
      <c r="BG7" s="679">
        <v>285271</v>
      </c>
      <c r="BH7" s="680"/>
      <c r="BI7" s="680"/>
      <c r="BJ7" s="680"/>
      <c r="BK7" s="680"/>
      <c r="BL7" s="680"/>
      <c r="BM7" s="680"/>
      <c r="BN7" s="681"/>
      <c r="BO7" s="682">
        <v>38.1</v>
      </c>
      <c r="BP7" s="682"/>
      <c r="BQ7" s="682"/>
      <c r="BR7" s="682"/>
      <c r="BS7" s="683" t="s">
        <v>236</v>
      </c>
      <c r="BT7" s="683"/>
      <c r="BU7" s="683"/>
      <c r="BV7" s="683"/>
      <c r="BW7" s="683"/>
      <c r="BX7" s="683"/>
      <c r="BY7" s="683"/>
      <c r="BZ7" s="683"/>
      <c r="CA7" s="683"/>
      <c r="CB7" s="687"/>
      <c r="CD7" s="694" t="s">
        <v>237</v>
      </c>
      <c r="CE7" s="695"/>
      <c r="CF7" s="695"/>
      <c r="CG7" s="695"/>
      <c r="CH7" s="695"/>
      <c r="CI7" s="695"/>
      <c r="CJ7" s="695"/>
      <c r="CK7" s="695"/>
      <c r="CL7" s="695"/>
      <c r="CM7" s="695"/>
      <c r="CN7" s="695"/>
      <c r="CO7" s="695"/>
      <c r="CP7" s="695"/>
      <c r="CQ7" s="696"/>
      <c r="CR7" s="679">
        <v>648066</v>
      </c>
      <c r="CS7" s="680"/>
      <c r="CT7" s="680"/>
      <c r="CU7" s="680"/>
      <c r="CV7" s="680"/>
      <c r="CW7" s="680"/>
      <c r="CX7" s="680"/>
      <c r="CY7" s="681"/>
      <c r="CZ7" s="682">
        <v>14</v>
      </c>
      <c r="DA7" s="682"/>
      <c r="DB7" s="682"/>
      <c r="DC7" s="682"/>
      <c r="DD7" s="688">
        <v>59090</v>
      </c>
      <c r="DE7" s="680"/>
      <c r="DF7" s="680"/>
      <c r="DG7" s="680"/>
      <c r="DH7" s="680"/>
      <c r="DI7" s="680"/>
      <c r="DJ7" s="680"/>
      <c r="DK7" s="680"/>
      <c r="DL7" s="680"/>
      <c r="DM7" s="680"/>
      <c r="DN7" s="680"/>
      <c r="DO7" s="680"/>
      <c r="DP7" s="681"/>
      <c r="DQ7" s="688">
        <v>590537</v>
      </c>
      <c r="DR7" s="680"/>
      <c r="DS7" s="680"/>
      <c r="DT7" s="680"/>
      <c r="DU7" s="680"/>
      <c r="DV7" s="680"/>
      <c r="DW7" s="680"/>
      <c r="DX7" s="680"/>
      <c r="DY7" s="680"/>
      <c r="DZ7" s="680"/>
      <c r="EA7" s="680"/>
      <c r="EB7" s="680"/>
      <c r="EC7" s="689"/>
    </row>
    <row r="8" spans="2:143" ht="11.25" customHeight="1" x14ac:dyDescent="0.15">
      <c r="B8" s="676" t="s">
        <v>238</v>
      </c>
      <c r="C8" s="677"/>
      <c r="D8" s="677"/>
      <c r="E8" s="677"/>
      <c r="F8" s="677"/>
      <c r="G8" s="677"/>
      <c r="H8" s="677"/>
      <c r="I8" s="677"/>
      <c r="J8" s="677"/>
      <c r="K8" s="677"/>
      <c r="L8" s="677"/>
      <c r="M8" s="677"/>
      <c r="N8" s="677"/>
      <c r="O8" s="677"/>
      <c r="P8" s="677"/>
      <c r="Q8" s="678"/>
      <c r="R8" s="679">
        <v>1401</v>
      </c>
      <c r="S8" s="680"/>
      <c r="T8" s="680"/>
      <c r="U8" s="680"/>
      <c r="V8" s="680"/>
      <c r="W8" s="680"/>
      <c r="X8" s="680"/>
      <c r="Y8" s="681"/>
      <c r="Z8" s="682">
        <v>0</v>
      </c>
      <c r="AA8" s="682"/>
      <c r="AB8" s="682"/>
      <c r="AC8" s="682"/>
      <c r="AD8" s="683">
        <v>1401</v>
      </c>
      <c r="AE8" s="683"/>
      <c r="AF8" s="683"/>
      <c r="AG8" s="683"/>
      <c r="AH8" s="683"/>
      <c r="AI8" s="683"/>
      <c r="AJ8" s="683"/>
      <c r="AK8" s="683"/>
      <c r="AL8" s="684">
        <v>0</v>
      </c>
      <c r="AM8" s="685"/>
      <c r="AN8" s="685"/>
      <c r="AO8" s="686"/>
      <c r="AP8" s="676" t="s">
        <v>239</v>
      </c>
      <c r="AQ8" s="677"/>
      <c r="AR8" s="677"/>
      <c r="AS8" s="677"/>
      <c r="AT8" s="677"/>
      <c r="AU8" s="677"/>
      <c r="AV8" s="677"/>
      <c r="AW8" s="677"/>
      <c r="AX8" s="677"/>
      <c r="AY8" s="677"/>
      <c r="AZ8" s="677"/>
      <c r="BA8" s="677"/>
      <c r="BB8" s="677"/>
      <c r="BC8" s="677"/>
      <c r="BD8" s="677"/>
      <c r="BE8" s="677"/>
      <c r="BF8" s="678"/>
      <c r="BG8" s="679">
        <v>11795</v>
      </c>
      <c r="BH8" s="680"/>
      <c r="BI8" s="680"/>
      <c r="BJ8" s="680"/>
      <c r="BK8" s="680"/>
      <c r="BL8" s="680"/>
      <c r="BM8" s="680"/>
      <c r="BN8" s="681"/>
      <c r="BO8" s="682">
        <v>1.6</v>
      </c>
      <c r="BP8" s="682"/>
      <c r="BQ8" s="682"/>
      <c r="BR8" s="682"/>
      <c r="BS8" s="688" t="s">
        <v>128</v>
      </c>
      <c r="BT8" s="680"/>
      <c r="BU8" s="680"/>
      <c r="BV8" s="680"/>
      <c r="BW8" s="680"/>
      <c r="BX8" s="680"/>
      <c r="BY8" s="680"/>
      <c r="BZ8" s="680"/>
      <c r="CA8" s="680"/>
      <c r="CB8" s="689"/>
      <c r="CD8" s="694" t="s">
        <v>240</v>
      </c>
      <c r="CE8" s="695"/>
      <c r="CF8" s="695"/>
      <c r="CG8" s="695"/>
      <c r="CH8" s="695"/>
      <c r="CI8" s="695"/>
      <c r="CJ8" s="695"/>
      <c r="CK8" s="695"/>
      <c r="CL8" s="695"/>
      <c r="CM8" s="695"/>
      <c r="CN8" s="695"/>
      <c r="CO8" s="695"/>
      <c r="CP8" s="695"/>
      <c r="CQ8" s="696"/>
      <c r="CR8" s="679">
        <v>902223</v>
      </c>
      <c r="CS8" s="680"/>
      <c r="CT8" s="680"/>
      <c r="CU8" s="680"/>
      <c r="CV8" s="680"/>
      <c r="CW8" s="680"/>
      <c r="CX8" s="680"/>
      <c r="CY8" s="681"/>
      <c r="CZ8" s="682">
        <v>19.5</v>
      </c>
      <c r="DA8" s="682"/>
      <c r="DB8" s="682"/>
      <c r="DC8" s="682"/>
      <c r="DD8" s="688">
        <v>204</v>
      </c>
      <c r="DE8" s="680"/>
      <c r="DF8" s="680"/>
      <c r="DG8" s="680"/>
      <c r="DH8" s="680"/>
      <c r="DI8" s="680"/>
      <c r="DJ8" s="680"/>
      <c r="DK8" s="680"/>
      <c r="DL8" s="680"/>
      <c r="DM8" s="680"/>
      <c r="DN8" s="680"/>
      <c r="DO8" s="680"/>
      <c r="DP8" s="681"/>
      <c r="DQ8" s="688">
        <v>609662</v>
      </c>
      <c r="DR8" s="680"/>
      <c r="DS8" s="680"/>
      <c r="DT8" s="680"/>
      <c r="DU8" s="680"/>
      <c r="DV8" s="680"/>
      <c r="DW8" s="680"/>
      <c r="DX8" s="680"/>
      <c r="DY8" s="680"/>
      <c r="DZ8" s="680"/>
      <c r="EA8" s="680"/>
      <c r="EB8" s="680"/>
      <c r="EC8" s="689"/>
    </row>
    <row r="9" spans="2:143" ht="11.25" customHeight="1" x14ac:dyDescent="0.15">
      <c r="B9" s="676" t="s">
        <v>241</v>
      </c>
      <c r="C9" s="677"/>
      <c r="D9" s="677"/>
      <c r="E9" s="677"/>
      <c r="F9" s="677"/>
      <c r="G9" s="677"/>
      <c r="H9" s="677"/>
      <c r="I9" s="677"/>
      <c r="J9" s="677"/>
      <c r="K9" s="677"/>
      <c r="L9" s="677"/>
      <c r="M9" s="677"/>
      <c r="N9" s="677"/>
      <c r="O9" s="677"/>
      <c r="P9" s="677"/>
      <c r="Q9" s="678"/>
      <c r="R9" s="679">
        <v>1195</v>
      </c>
      <c r="S9" s="680"/>
      <c r="T9" s="680"/>
      <c r="U9" s="680"/>
      <c r="V9" s="680"/>
      <c r="W9" s="680"/>
      <c r="X9" s="680"/>
      <c r="Y9" s="681"/>
      <c r="Z9" s="682">
        <v>0</v>
      </c>
      <c r="AA9" s="682"/>
      <c r="AB9" s="682"/>
      <c r="AC9" s="682"/>
      <c r="AD9" s="683">
        <v>1195</v>
      </c>
      <c r="AE9" s="683"/>
      <c r="AF9" s="683"/>
      <c r="AG9" s="683"/>
      <c r="AH9" s="683"/>
      <c r="AI9" s="683"/>
      <c r="AJ9" s="683"/>
      <c r="AK9" s="683"/>
      <c r="AL9" s="684">
        <v>0</v>
      </c>
      <c r="AM9" s="685"/>
      <c r="AN9" s="685"/>
      <c r="AO9" s="686"/>
      <c r="AP9" s="676" t="s">
        <v>242</v>
      </c>
      <c r="AQ9" s="677"/>
      <c r="AR9" s="677"/>
      <c r="AS9" s="677"/>
      <c r="AT9" s="677"/>
      <c r="AU9" s="677"/>
      <c r="AV9" s="677"/>
      <c r="AW9" s="677"/>
      <c r="AX9" s="677"/>
      <c r="AY9" s="677"/>
      <c r="AZ9" s="677"/>
      <c r="BA9" s="677"/>
      <c r="BB9" s="677"/>
      <c r="BC9" s="677"/>
      <c r="BD9" s="677"/>
      <c r="BE9" s="677"/>
      <c r="BF9" s="678"/>
      <c r="BG9" s="679">
        <v>223732</v>
      </c>
      <c r="BH9" s="680"/>
      <c r="BI9" s="680"/>
      <c r="BJ9" s="680"/>
      <c r="BK9" s="680"/>
      <c r="BL9" s="680"/>
      <c r="BM9" s="680"/>
      <c r="BN9" s="681"/>
      <c r="BO9" s="682">
        <v>29.9</v>
      </c>
      <c r="BP9" s="682"/>
      <c r="BQ9" s="682"/>
      <c r="BR9" s="682"/>
      <c r="BS9" s="688" t="s">
        <v>128</v>
      </c>
      <c r="BT9" s="680"/>
      <c r="BU9" s="680"/>
      <c r="BV9" s="680"/>
      <c r="BW9" s="680"/>
      <c r="BX9" s="680"/>
      <c r="BY9" s="680"/>
      <c r="BZ9" s="680"/>
      <c r="CA9" s="680"/>
      <c r="CB9" s="689"/>
      <c r="CD9" s="694" t="s">
        <v>243</v>
      </c>
      <c r="CE9" s="695"/>
      <c r="CF9" s="695"/>
      <c r="CG9" s="695"/>
      <c r="CH9" s="695"/>
      <c r="CI9" s="695"/>
      <c r="CJ9" s="695"/>
      <c r="CK9" s="695"/>
      <c r="CL9" s="695"/>
      <c r="CM9" s="695"/>
      <c r="CN9" s="695"/>
      <c r="CO9" s="695"/>
      <c r="CP9" s="695"/>
      <c r="CQ9" s="696"/>
      <c r="CR9" s="679">
        <v>752514</v>
      </c>
      <c r="CS9" s="680"/>
      <c r="CT9" s="680"/>
      <c r="CU9" s="680"/>
      <c r="CV9" s="680"/>
      <c r="CW9" s="680"/>
      <c r="CX9" s="680"/>
      <c r="CY9" s="681"/>
      <c r="CZ9" s="682">
        <v>16.3</v>
      </c>
      <c r="DA9" s="682"/>
      <c r="DB9" s="682"/>
      <c r="DC9" s="682"/>
      <c r="DD9" s="688">
        <v>6147</v>
      </c>
      <c r="DE9" s="680"/>
      <c r="DF9" s="680"/>
      <c r="DG9" s="680"/>
      <c r="DH9" s="680"/>
      <c r="DI9" s="680"/>
      <c r="DJ9" s="680"/>
      <c r="DK9" s="680"/>
      <c r="DL9" s="680"/>
      <c r="DM9" s="680"/>
      <c r="DN9" s="680"/>
      <c r="DO9" s="680"/>
      <c r="DP9" s="681"/>
      <c r="DQ9" s="688">
        <v>739010</v>
      </c>
      <c r="DR9" s="680"/>
      <c r="DS9" s="680"/>
      <c r="DT9" s="680"/>
      <c r="DU9" s="680"/>
      <c r="DV9" s="680"/>
      <c r="DW9" s="680"/>
      <c r="DX9" s="680"/>
      <c r="DY9" s="680"/>
      <c r="DZ9" s="680"/>
      <c r="EA9" s="680"/>
      <c r="EB9" s="680"/>
      <c r="EC9" s="689"/>
    </row>
    <row r="10" spans="2:143" ht="11.25" customHeight="1" x14ac:dyDescent="0.15">
      <c r="B10" s="676" t="s">
        <v>244</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128</v>
      </c>
      <c r="AA10" s="682"/>
      <c r="AB10" s="682"/>
      <c r="AC10" s="682"/>
      <c r="AD10" s="683" t="s">
        <v>128</v>
      </c>
      <c r="AE10" s="683"/>
      <c r="AF10" s="683"/>
      <c r="AG10" s="683"/>
      <c r="AH10" s="683"/>
      <c r="AI10" s="683"/>
      <c r="AJ10" s="683"/>
      <c r="AK10" s="683"/>
      <c r="AL10" s="684" t="s">
        <v>128</v>
      </c>
      <c r="AM10" s="685"/>
      <c r="AN10" s="685"/>
      <c r="AO10" s="686"/>
      <c r="AP10" s="676" t="s">
        <v>245</v>
      </c>
      <c r="AQ10" s="677"/>
      <c r="AR10" s="677"/>
      <c r="AS10" s="677"/>
      <c r="AT10" s="677"/>
      <c r="AU10" s="677"/>
      <c r="AV10" s="677"/>
      <c r="AW10" s="677"/>
      <c r="AX10" s="677"/>
      <c r="AY10" s="677"/>
      <c r="AZ10" s="677"/>
      <c r="BA10" s="677"/>
      <c r="BB10" s="677"/>
      <c r="BC10" s="677"/>
      <c r="BD10" s="677"/>
      <c r="BE10" s="677"/>
      <c r="BF10" s="678"/>
      <c r="BG10" s="679">
        <v>15389</v>
      </c>
      <c r="BH10" s="680"/>
      <c r="BI10" s="680"/>
      <c r="BJ10" s="680"/>
      <c r="BK10" s="680"/>
      <c r="BL10" s="680"/>
      <c r="BM10" s="680"/>
      <c r="BN10" s="681"/>
      <c r="BO10" s="682">
        <v>2.1</v>
      </c>
      <c r="BP10" s="682"/>
      <c r="BQ10" s="682"/>
      <c r="BR10" s="682"/>
      <c r="BS10" s="688" t="s">
        <v>174</v>
      </c>
      <c r="BT10" s="680"/>
      <c r="BU10" s="680"/>
      <c r="BV10" s="680"/>
      <c r="BW10" s="680"/>
      <c r="BX10" s="680"/>
      <c r="BY10" s="680"/>
      <c r="BZ10" s="680"/>
      <c r="CA10" s="680"/>
      <c r="CB10" s="689"/>
      <c r="CD10" s="694" t="s">
        <v>246</v>
      </c>
      <c r="CE10" s="695"/>
      <c r="CF10" s="695"/>
      <c r="CG10" s="695"/>
      <c r="CH10" s="695"/>
      <c r="CI10" s="695"/>
      <c r="CJ10" s="695"/>
      <c r="CK10" s="695"/>
      <c r="CL10" s="695"/>
      <c r="CM10" s="695"/>
      <c r="CN10" s="695"/>
      <c r="CO10" s="695"/>
      <c r="CP10" s="695"/>
      <c r="CQ10" s="696"/>
      <c r="CR10" s="679">
        <v>25</v>
      </c>
      <c r="CS10" s="680"/>
      <c r="CT10" s="680"/>
      <c r="CU10" s="680"/>
      <c r="CV10" s="680"/>
      <c r="CW10" s="680"/>
      <c r="CX10" s="680"/>
      <c r="CY10" s="681"/>
      <c r="CZ10" s="682">
        <v>0</v>
      </c>
      <c r="DA10" s="682"/>
      <c r="DB10" s="682"/>
      <c r="DC10" s="682"/>
      <c r="DD10" s="688" t="s">
        <v>128</v>
      </c>
      <c r="DE10" s="680"/>
      <c r="DF10" s="680"/>
      <c r="DG10" s="680"/>
      <c r="DH10" s="680"/>
      <c r="DI10" s="680"/>
      <c r="DJ10" s="680"/>
      <c r="DK10" s="680"/>
      <c r="DL10" s="680"/>
      <c r="DM10" s="680"/>
      <c r="DN10" s="680"/>
      <c r="DO10" s="680"/>
      <c r="DP10" s="681"/>
      <c r="DQ10" s="688">
        <v>25</v>
      </c>
      <c r="DR10" s="680"/>
      <c r="DS10" s="680"/>
      <c r="DT10" s="680"/>
      <c r="DU10" s="680"/>
      <c r="DV10" s="680"/>
      <c r="DW10" s="680"/>
      <c r="DX10" s="680"/>
      <c r="DY10" s="680"/>
      <c r="DZ10" s="680"/>
      <c r="EA10" s="680"/>
      <c r="EB10" s="680"/>
      <c r="EC10" s="689"/>
    </row>
    <row r="11" spans="2:143" ht="11.25" customHeight="1" x14ac:dyDescent="0.15">
      <c r="B11" s="676" t="s">
        <v>247</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128</v>
      </c>
      <c r="AA11" s="682"/>
      <c r="AB11" s="682"/>
      <c r="AC11" s="682"/>
      <c r="AD11" s="683" t="s">
        <v>236</v>
      </c>
      <c r="AE11" s="683"/>
      <c r="AF11" s="683"/>
      <c r="AG11" s="683"/>
      <c r="AH11" s="683"/>
      <c r="AI11" s="683"/>
      <c r="AJ11" s="683"/>
      <c r="AK11" s="683"/>
      <c r="AL11" s="684" t="s">
        <v>128</v>
      </c>
      <c r="AM11" s="685"/>
      <c r="AN11" s="685"/>
      <c r="AO11" s="686"/>
      <c r="AP11" s="676" t="s">
        <v>248</v>
      </c>
      <c r="AQ11" s="677"/>
      <c r="AR11" s="677"/>
      <c r="AS11" s="677"/>
      <c r="AT11" s="677"/>
      <c r="AU11" s="677"/>
      <c r="AV11" s="677"/>
      <c r="AW11" s="677"/>
      <c r="AX11" s="677"/>
      <c r="AY11" s="677"/>
      <c r="AZ11" s="677"/>
      <c r="BA11" s="677"/>
      <c r="BB11" s="677"/>
      <c r="BC11" s="677"/>
      <c r="BD11" s="677"/>
      <c r="BE11" s="677"/>
      <c r="BF11" s="678"/>
      <c r="BG11" s="679">
        <v>34355</v>
      </c>
      <c r="BH11" s="680"/>
      <c r="BI11" s="680"/>
      <c r="BJ11" s="680"/>
      <c r="BK11" s="680"/>
      <c r="BL11" s="680"/>
      <c r="BM11" s="680"/>
      <c r="BN11" s="681"/>
      <c r="BO11" s="682">
        <v>4.5999999999999996</v>
      </c>
      <c r="BP11" s="682"/>
      <c r="BQ11" s="682"/>
      <c r="BR11" s="682"/>
      <c r="BS11" s="688" t="s">
        <v>174</v>
      </c>
      <c r="BT11" s="680"/>
      <c r="BU11" s="680"/>
      <c r="BV11" s="680"/>
      <c r="BW11" s="680"/>
      <c r="BX11" s="680"/>
      <c r="BY11" s="680"/>
      <c r="BZ11" s="680"/>
      <c r="CA11" s="680"/>
      <c r="CB11" s="689"/>
      <c r="CD11" s="694" t="s">
        <v>249</v>
      </c>
      <c r="CE11" s="695"/>
      <c r="CF11" s="695"/>
      <c r="CG11" s="695"/>
      <c r="CH11" s="695"/>
      <c r="CI11" s="695"/>
      <c r="CJ11" s="695"/>
      <c r="CK11" s="695"/>
      <c r="CL11" s="695"/>
      <c r="CM11" s="695"/>
      <c r="CN11" s="695"/>
      <c r="CO11" s="695"/>
      <c r="CP11" s="695"/>
      <c r="CQ11" s="696"/>
      <c r="CR11" s="679">
        <v>553430</v>
      </c>
      <c r="CS11" s="680"/>
      <c r="CT11" s="680"/>
      <c r="CU11" s="680"/>
      <c r="CV11" s="680"/>
      <c r="CW11" s="680"/>
      <c r="CX11" s="680"/>
      <c r="CY11" s="681"/>
      <c r="CZ11" s="682">
        <v>12</v>
      </c>
      <c r="DA11" s="682"/>
      <c r="DB11" s="682"/>
      <c r="DC11" s="682"/>
      <c r="DD11" s="688">
        <v>268770</v>
      </c>
      <c r="DE11" s="680"/>
      <c r="DF11" s="680"/>
      <c r="DG11" s="680"/>
      <c r="DH11" s="680"/>
      <c r="DI11" s="680"/>
      <c r="DJ11" s="680"/>
      <c r="DK11" s="680"/>
      <c r="DL11" s="680"/>
      <c r="DM11" s="680"/>
      <c r="DN11" s="680"/>
      <c r="DO11" s="680"/>
      <c r="DP11" s="681"/>
      <c r="DQ11" s="688">
        <v>270762</v>
      </c>
      <c r="DR11" s="680"/>
      <c r="DS11" s="680"/>
      <c r="DT11" s="680"/>
      <c r="DU11" s="680"/>
      <c r="DV11" s="680"/>
      <c r="DW11" s="680"/>
      <c r="DX11" s="680"/>
      <c r="DY11" s="680"/>
      <c r="DZ11" s="680"/>
      <c r="EA11" s="680"/>
      <c r="EB11" s="680"/>
      <c r="EC11" s="689"/>
    </row>
    <row r="12" spans="2:143" ht="11.25" customHeight="1" x14ac:dyDescent="0.15">
      <c r="B12" s="676" t="s">
        <v>250</v>
      </c>
      <c r="C12" s="677"/>
      <c r="D12" s="677"/>
      <c r="E12" s="677"/>
      <c r="F12" s="677"/>
      <c r="G12" s="677"/>
      <c r="H12" s="677"/>
      <c r="I12" s="677"/>
      <c r="J12" s="677"/>
      <c r="K12" s="677"/>
      <c r="L12" s="677"/>
      <c r="M12" s="677"/>
      <c r="N12" s="677"/>
      <c r="O12" s="677"/>
      <c r="P12" s="677"/>
      <c r="Q12" s="678"/>
      <c r="R12" s="679">
        <v>128176</v>
      </c>
      <c r="S12" s="680"/>
      <c r="T12" s="680"/>
      <c r="U12" s="680"/>
      <c r="V12" s="680"/>
      <c r="W12" s="680"/>
      <c r="X12" s="680"/>
      <c r="Y12" s="681"/>
      <c r="Z12" s="682">
        <v>2.7</v>
      </c>
      <c r="AA12" s="682"/>
      <c r="AB12" s="682"/>
      <c r="AC12" s="682"/>
      <c r="AD12" s="683">
        <v>128176</v>
      </c>
      <c r="AE12" s="683"/>
      <c r="AF12" s="683"/>
      <c r="AG12" s="683"/>
      <c r="AH12" s="683"/>
      <c r="AI12" s="683"/>
      <c r="AJ12" s="683"/>
      <c r="AK12" s="683"/>
      <c r="AL12" s="684">
        <v>4.4000000000000004</v>
      </c>
      <c r="AM12" s="685"/>
      <c r="AN12" s="685"/>
      <c r="AO12" s="686"/>
      <c r="AP12" s="676" t="s">
        <v>251</v>
      </c>
      <c r="AQ12" s="677"/>
      <c r="AR12" s="677"/>
      <c r="AS12" s="677"/>
      <c r="AT12" s="677"/>
      <c r="AU12" s="677"/>
      <c r="AV12" s="677"/>
      <c r="AW12" s="677"/>
      <c r="AX12" s="677"/>
      <c r="AY12" s="677"/>
      <c r="AZ12" s="677"/>
      <c r="BA12" s="677"/>
      <c r="BB12" s="677"/>
      <c r="BC12" s="677"/>
      <c r="BD12" s="677"/>
      <c r="BE12" s="677"/>
      <c r="BF12" s="678"/>
      <c r="BG12" s="679">
        <v>384629</v>
      </c>
      <c r="BH12" s="680"/>
      <c r="BI12" s="680"/>
      <c r="BJ12" s="680"/>
      <c r="BK12" s="680"/>
      <c r="BL12" s="680"/>
      <c r="BM12" s="680"/>
      <c r="BN12" s="681"/>
      <c r="BO12" s="682">
        <v>51.3</v>
      </c>
      <c r="BP12" s="682"/>
      <c r="BQ12" s="682"/>
      <c r="BR12" s="682"/>
      <c r="BS12" s="688" t="s">
        <v>128</v>
      </c>
      <c r="BT12" s="680"/>
      <c r="BU12" s="680"/>
      <c r="BV12" s="680"/>
      <c r="BW12" s="680"/>
      <c r="BX12" s="680"/>
      <c r="BY12" s="680"/>
      <c r="BZ12" s="680"/>
      <c r="CA12" s="680"/>
      <c r="CB12" s="689"/>
      <c r="CD12" s="694" t="s">
        <v>252</v>
      </c>
      <c r="CE12" s="695"/>
      <c r="CF12" s="695"/>
      <c r="CG12" s="695"/>
      <c r="CH12" s="695"/>
      <c r="CI12" s="695"/>
      <c r="CJ12" s="695"/>
      <c r="CK12" s="695"/>
      <c r="CL12" s="695"/>
      <c r="CM12" s="695"/>
      <c r="CN12" s="695"/>
      <c r="CO12" s="695"/>
      <c r="CP12" s="695"/>
      <c r="CQ12" s="696"/>
      <c r="CR12" s="679">
        <v>111888</v>
      </c>
      <c r="CS12" s="680"/>
      <c r="CT12" s="680"/>
      <c r="CU12" s="680"/>
      <c r="CV12" s="680"/>
      <c r="CW12" s="680"/>
      <c r="CX12" s="680"/>
      <c r="CY12" s="681"/>
      <c r="CZ12" s="682">
        <v>2.4</v>
      </c>
      <c r="DA12" s="682"/>
      <c r="DB12" s="682"/>
      <c r="DC12" s="682"/>
      <c r="DD12" s="688">
        <v>5443</v>
      </c>
      <c r="DE12" s="680"/>
      <c r="DF12" s="680"/>
      <c r="DG12" s="680"/>
      <c r="DH12" s="680"/>
      <c r="DI12" s="680"/>
      <c r="DJ12" s="680"/>
      <c r="DK12" s="680"/>
      <c r="DL12" s="680"/>
      <c r="DM12" s="680"/>
      <c r="DN12" s="680"/>
      <c r="DO12" s="680"/>
      <c r="DP12" s="681"/>
      <c r="DQ12" s="688">
        <v>111382</v>
      </c>
      <c r="DR12" s="680"/>
      <c r="DS12" s="680"/>
      <c r="DT12" s="680"/>
      <c r="DU12" s="680"/>
      <c r="DV12" s="680"/>
      <c r="DW12" s="680"/>
      <c r="DX12" s="680"/>
      <c r="DY12" s="680"/>
      <c r="DZ12" s="680"/>
      <c r="EA12" s="680"/>
      <c r="EB12" s="680"/>
      <c r="EC12" s="689"/>
    </row>
    <row r="13" spans="2:143" ht="11.25" customHeight="1" x14ac:dyDescent="0.15">
      <c r="B13" s="676" t="s">
        <v>253</v>
      </c>
      <c r="C13" s="677"/>
      <c r="D13" s="677"/>
      <c r="E13" s="677"/>
      <c r="F13" s="677"/>
      <c r="G13" s="677"/>
      <c r="H13" s="677"/>
      <c r="I13" s="677"/>
      <c r="J13" s="677"/>
      <c r="K13" s="677"/>
      <c r="L13" s="677"/>
      <c r="M13" s="677"/>
      <c r="N13" s="677"/>
      <c r="O13" s="677"/>
      <c r="P13" s="677"/>
      <c r="Q13" s="678"/>
      <c r="R13" s="679" t="s">
        <v>128</v>
      </c>
      <c r="S13" s="680"/>
      <c r="T13" s="680"/>
      <c r="U13" s="680"/>
      <c r="V13" s="680"/>
      <c r="W13" s="680"/>
      <c r="X13" s="680"/>
      <c r="Y13" s="681"/>
      <c r="Z13" s="682" t="s">
        <v>128</v>
      </c>
      <c r="AA13" s="682"/>
      <c r="AB13" s="682"/>
      <c r="AC13" s="682"/>
      <c r="AD13" s="683" t="s">
        <v>128</v>
      </c>
      <c r="AE13" s="683"/>
      <c r="AF13" s="683"/>
      <c r="AG13" s="683"/>
      <c r="AH13" s="683"/>
      <c r="AI13" s="683"/>
      <c r="AJ13" s="683"/>
      <c r="AK13" s="683"/>
      <c r="AL13" s="684" t="s">
        <v>174</v>
      </c>
      <c r="AM13" s="685"/>
      <c r="AN13" s="685"/>
      <c r="AO13" s="686"/>
      <c r="AP13" s="676" t="s">
        <v>254</v>
      </c>
      <c r="AQ13" s="677"/>
      <c r="AR13" s="677"/>
      <c r="AS13" s="677"/>
      <c r="AT13" s="677"/>
      <c r="AU13" s="677"/>
      <c r="AV13" s="677"/>
      <c r="AW13" s="677"/>
      <c r="AX13" s="677"/>
      <c r="AY13" s="677"/>
      <c r="AZ13" s="677"/>
      <c r="BA13" s="677"/>
      <c r="BB13" s="677"/>
      <c r="BC13" s="677"/>
      <c r="BD13" s="677"/>
      <c r="BE13" s="677"/>
      <c r="BF13" s="678"/>
      <c r="BG13" s="679">
        <v>381492</v>
      </c>
      <c r="BH13" s="680"/>
      <c r="BI13" s="680"/>
      <c r="BJ13" s="680"/>
      <c r="BK13" s="680"/>
      <c r="BL13" s="680"/>
      <c r="BM13" s="680"/>
      <c r="BN13" s="681"/>
      <c r="BO13" s="682">
        <v>50.9</v>
      </c>
      <c r="BP13" s="682"/>
      <c r="BQ13" s="682"/>
      <c r="BR13" s="682"/>
      <c r="BS13" s="688" t="s">
        <v>128</v>
      </c>
      <c r="BT13" s="680"/>
      <c r="BU13" s="680"/>
      <c r="BV13" s="680"/>
      <c r="BW13" s="680"/>
      <c r="BX13" s="680"/>
      <c r="BY13" s="680"/>
      <c r="BZ13" s="680"/>
      <c r="CA13" s="680"/>
      <c r="CB13" s="689"/>
      <c r="CD13" s="694" t="s">
        <v>255</v>
      </c>
      <c r="CE13" s="695"/>
      <c r="CF13" s="695"/>
      <c r="CG13" s="695"/>
      <c r="CH13" s="695"/>
      <c r="CI13" s="695"/>
      <c r="CJ13" s="695"/>
      <c r="CK13" s="695"/>
      <c r="CL13" s="695"/>
      <c r="CM13" s="695"/>
      <c r="CN13" s="695"/>
      <c r="CO13" s="695"/>
      <c r="CP13" s="695"/>
      <c r="CQ13" s="696"/>
      <c r="CR13" s="679">
        <v>484536</v>
      </c>
      <c r="CS13" s="680"/>
      <c r="CT13" s="680"/>
      <c r="CU13" s="680"/>
      <c r="CV13" s="680"/>
      <c r="CW13" s="680"/>
      <c r="CX13" s="680"/>
      <c r="CY13" s="681"/>
      <c r="CZ13" s="682">
        <v>10.5</v>
      </c>
      <c r="DA13" s="682"/>
      <c r="DB13" s="682"/>
      <c r="DC13" s="682"/>
      <c r="DD13" s="688">
        <v>168650</v>
      </c>
      <c r="DE13" s="680"/>
      <c r="DF13" s="680"/>
      <c r="DG13" s="680"/>
      <c r="DH13" s="680"/>
      <c r="DI13" s="680"/>
      <c r="DJ13" s="680"/>
      <c r="DK13" s="680"/>
      <c r="DL13" s="680"/>
      <c r="DM13" s="680"/>
      <c r="DN13" s="680"/>
      <c r="DO13" s="680"/>
      <c r="DP13" s="681"/>
      <c r="DQ13" s="688">
        <v>329294</v>
      </c>
      <c r="DR13" s="680"/>
      <c r="DS13" s="680"/>
      <c r="DT13" s="680"/>
      <c r="DU13" s="680"/>
      <c r="DV13" s="680"/>
      <c r="DW13" s="680"/>
      <c r="DX13" s="680"/>
      <c r="DY13" s="680"/>
      <c r="DZ13" s="680"/>
      <c r="EA13" s="680"/>
      <c r="EB13" s="680"/>
      <c r="EC13" s="689"/>
    </row>
    <row r="14" spans="2:143" ht="11.25" customHeight="1" x14ac:dyDescent="0.15">
      <c r="B14" s="676" t="s">
        <v>256</v>
      </c>
      <c r="C14" s="677"/>
      <c r="D14" s="677"/>
      <c r="E14" s="677"/>
      <c r="F14" s="677"/>
      <c r="G14" s="677"/>
      <c r="H14" s="677"/>
      <c r="I14" s="677"/>
      <c r="J14" s="677"/>
      <c r="K14" s="677"/>
      <c r="L14" s="677"/>
      <c r="M14" s="677"/>
      <c r="N14" s="677"/>
      <c r="O14" s="677"/>
      <c r="P14" s="677"/>
      <c r="Q14" s="678"/>
      <c r="R14" s="679" t="s">
        <v>174</v>
      </c>
      <c r="S14" s="680"/>
      <c r="T14" s="680"/>
      <c r="U14" s="680"/>
      <c r="V14" s="680"/>
      <c r="W14" s="680"/>
      <c r="X14" s="680"/>
      <c r="Y14" s="681"/>
      <c r="Z14" s="682" t="s">
        <v>128</v>
      </c>
      <c r="AA14" s="682"/>
      <c r="AB14" s="682"/>
      <c r="AC14" s="682"/>
      <c r="AD14" s="683" t="s">
        <v>128</v>
      </c>
      <c r="AE14" s="683"/>
      <c r="AF14" s="683"/>
      <c r="AG14" s="683"/>
      <c r="AH14" s="683"/>
      <c r="AI14" s="683"/>
      <c r="AJ14" s="683"/>
      <c r="AK14" s="683"/>
      <c r="AL14" s="684" t="s">
        <v>128</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29067</v>
      </c>
      <c r="BH14" s="680"/>
      <c r="BI14" s="680"/>
      <c r="BJ14" s="680"/>
      <c r="BK14" s="680"/>
      <c r="BL14" s="680"/>
      <c r="BM14" s="680"/>
      <c r="BN14" s="681"/>
      <c r="BO14" s="682">
        <v>3.9</v>
      </c>
      <c r="BP14" s="682"/>
      <c r="BQ14" s="682"/>
      <c r="BR14" s="682"/>
      <c r="BS14" s="688" t="s">
        <v>128</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232035</v>
      </c>
      <c r="CS14" s="680"/>
      <c r="CT14" s="680"/>
      <c r="CU14" s="680"/>
      <c r="CV14" s="680"/>
      <c r="CW14" s="680"/>
      <c r="CX14" s="680"/>
      <c r="CY14" s="681"/>
      <c r="CZ14" s="682">
        <v>5</v>
      </c>
      <c r="DA14" s="682"/>
      <c r="DB14" s="682"/>
      <c r="DC14" s="682"/>
      <c r="DD14" s="688">
        <v>11682</v>
      </c>
      <c r="DE14" s="680"/>
      <c r="DF14" s="680"/>
      <c r="DG14" s="680"/>
      <c r="DH14" s="680"/>
      <c r="DI14" s="680"/>
      <c r="DJ14" s="680"/>
      <c r="DK14" s="680"/>
      <c r="DL14" s="680"/>
      <c r="DM14" s="680"/>
      <c r="DN14" s="680"/>
      <c r="DO14" s="680"/>
      <c r="DP14" s="681"/>
      <c r="DQ14" s="688">
        <v>153157</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26829</v>
      </c>
      <c r="S15" s="680"/>
      <c r="T15" s="680"/>
      <c r="U15" s="680"/>
      <c r="V15" s="680"/>
      <c r="W15" s="680"/>
      <c r="X15" s="680"/>
      <c r="Y15" s="681"/>
      <c r="Z15" s="682">
        <v>0.6</v>
      </c>
      <c r="AA15" s="682"/>
      <c r="AB15" s="682"/>
      <c r="AC15" s="682"/>
      <c r="AD15" s="683">
        <v>26829</v>
      </c>
      <c r="AE15" s="683"/>
      <c r="AF15" s="683"/>
      <c r="AG15" s="683"/>
      <c r="AH15" s="683"/>
      <c r="AI15" s="683"/>
      <c r="AJ15" s="683"/>
      <c r="AK15" s="683"/>
      <c r="AL15" s="684">
        <v>0.9</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38210</v>
      </c>
      <c r="BH15" s="680"/>
      <c r="BI15" s="680"/>
      <c r="BJ15" s="680"/>
      <c r="BK15" s="680"/>
      <c r="BL15" s="680"/>
      <c r="BM15" s="680"/>
      <c r="BN15" s="681"/>
      <c r="BO15" s="682">
        <v>5.0999999999999996</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517551</v>
      </c>
      <c r="CS15" s="680"/>
      <c r="CT15" s="680"/>
      <c r="CU15" s="680"/>
      <c r="CV15" s="680"/>
      <c r="CW15" s="680"/>
      <c r="CX15" s="680"/>
      <c r="CY15" s="681"/>
      <c r="CZ15" s="682">
        <v>11.2</v>
      </c>
      <c r="DA15" s="682"/>
      <c r="DB15" s="682"/>
      <c r="DC15" s="682"/>
      <c r="DD15" s="688">
        <v>52444</v>
      </c>
      <c r="DE15" s="680"/>
      <c r="DF15" s="680"/>
      <c r="DG15" s="680"/>
      <c r="DH15" s="680"/>
      <c r="DI15" s="680"/>
      <c r="DJ15" s="680"/>
      <c r="DK15" s="680"/>
      <c r="DL15" s="680"/>
      <c r="DM15" s="680"/>
      <c r="DN15" s="680"/>
      <c r="DO15" s="680"/>
      <c r="DP15" s="681"/>
      <c r="DQ15" s="688">
        <v>439442</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174</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236</v>
      </c>
      <c r="BH16" s="680"/>
      <c r="BI16" s="680"/>
      <c r="BJ16" s="680"/>
      <c r="BK16" s="680"/>
      <c r="BL16" s="680"/>
      <c r="BM16" s="680"/>
      <c r="BN16" s="681"/>
      <c r="BO16" s="682" t="s">
        <v>174</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463</v>
      </c>
      <c r="CS16" s="680"/>
      <c r="CT16" s="680"/>
      <c r="CU16" s="680"/>
      <c r="CV16" s="680"/>
      <c r="CW16" s="680"/>
      <c r="CX16" s="680"/>
      <c r="CY16" s="681"/>
      <c r="CZ16" s="682">
        <v>0</v>
      </c>
      <c r="DA16" s="682"/>
      <c r="DB16" s="682"/>
      <c r="DC16" s="682"/>
      <c r="DD16" s="688" t="s">
        <v>128</v>
      </c>
      <c r="DE16" s="680"/>
      <c r="DF16" s="680"/>
      <c r="DG16" s="680"/>
      <c r="DH16" s="680"/>
      <c r="DI16" s="680"/>
      <c r="DJ16" s="680"/>
      <c r="DK16" s="680"/>
      <c r="DL16" s="680"/>
      <c r="DM16" s="680"/>
      <c r="DN16" s="680"/>
      <c r="DO16" s="680"/>
      <c r="DP16" s="681"/>
      <c r="DQ16" s="688">
        <v>463</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2815</v>
      </c>
      <c r="S17" s="680"/>
      <c r="T17" s="680"/>
      <c r="U17" s="680"/>
      <c r="V17" s="680"/>
      <c r="W17" s="680"/>
      <c r="X17" s="680"/>
      <c r="Y17" s="681"/>
      <c r="Z17" s="682">
        <v>0.1</v>
      </c>
      <c r="AA17" s="682"/>
      <c r="AB17" s="682"/>
      <c r="AC17" s="682"/>
      <c r="AD17" s="683">
        <v>2815</v>
      </c>
      <c r="AE17" s="683"/>
      <c r="AF17" s="683"/>
      <c r="AG17" s="683"/>
      <c r="AH17" s="683"/>
      <c r="AI17" s="683"/>
      <c r="AJ17" s="683"/>
      <c r="AK17" s="683"/>
      <c r="AL17" s="684">
        <v>0.1</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128</v>
      </c>
      <c r="BP17" s="682"/>
      <c r="BQ17" s="682"/>
      <c r="BR17" s="682"/>
      <c r="BS17" s="688" t="s">
        <v>128</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318804</v>
      </c>
      <c r="CS17" s="680"/>
      <c r="CT17" s="680"/>
      <c r="CU17" s="680"/>
      <c r="CV17" s="680"/>
      <c r="CW17" s="680"/>
      <c r="CX17" s="680"/>
      <c r="CY17" s="681"/>
      <c r="CZ17" s="682">
        <v>6.9</v>
      </c>
      <c r="DA17" s="682"/>
      <c r="DB17" s="682"/>
      <c r="DC17" s="682"/>
      <c r="DD17" s="688" t="s">
        <v>128</v>
      </c>
      <c r="DE17" s="680"/>
      <c r="DF17" s="680"/>
      <c r="DG17" s="680"/>
      <c r="DH17" s="680"/>
      <c r="DI17" s="680"/>
      <c r="DJ17" s="680"/>
      <c r="DK17" s="680"/>
      <c r="DL17" s="680"/>
      <c r="DM17" s="680"/>
      <c r="DN17" s="680"/>
      <c r="DO17" s="680"/>
      <c r="DP17" s="681"/>
      <c r="DQ17" s="688">
        <v>310329</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2076048</v>
      </c>
      <c r="S18" s="680"/>
      <c r="T18" s="680"/>
      <c r="U18" s="680"/>
      <c r="V18" s="680"/>
      <c r="W18" s="680"/>
      <c r="X18" s="680"/>
      <c r="Y18" s="681"/>
      <c r="Z18" s="682">
        <v>43.7</v>
      </c>
      <c r="AA18" s="682"/>
      <c r="AB18" s="682"/>
      <c r="AC18" s="682"/>
      <c r="AD18" s="683">
        <v>1797707</v>
      </c>
      <c r="AE18" s="683"/>
      <c r="AF18" s="683"/>
      <c r="AG18" s="683"/>
      <c r="AH18" s="683"/>
      <c r="AI18" s="683"/>
      <c r="AJ18" s="683"/>
      <c r="AK18" s="683"/>
      <c r="AL18" s="684">
        <v>62.4</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128</v>
      </c>
      <c r="BH18" s="680"/>
      <c r="BI18" s="680"/>
      <c r="BJ18" s="680"/>
      <c r="BK18" s="680"/>
      <c r="BL18" s="680"/>
      <c r="BM18" s="680"/>
      <c r="BN18" s="681"/>
      <c r="BO18" s="682" t="s">
        <v>236</v>
      </c>
      <c r="BP18" s="682"/>
      <c r="BQ18" s="682"/>
      <c r="BR18" s="682"/>
      <c r="BS18" s="688" t="s">
        <v>128</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128</v>
      </c>
      <c r="CS18" s="680"/>
      <c r="CT18" s="680"/>
      <c r="CU18" s="680"/>
      <c r="CV18" s="680"/>
      <c r="CW18" s="680"/>
      <c r="CX18" s="680"/>
      <c r="CY18" s="681"/>
      <c r="CZ18" s="682" t="s">
        <v>128</v>
      </c>
      <c r="DA18" s="682"/>
      <c r="DB18" s="682"/>
      <c r="DC18" s="682"/>
      <c r="DD18" s="688" t="s">
        <v>174</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1797707</v>
      </c>
      <c r="S19" s="680"/>
      <c r="T19" s="680"/>
      <c r="U19" s="680"/>
      <c r="V19" s="680"/>
      <c r="W19" s="680"/>
      <c r="X19" s="680"/>
      <c r="Y19" s="681"/>
      <c r="Z19" s="682">
        <v>37.799999999999997</v>
      </c>
      <c r="AA19" s="682"/>
      <c r="AB19" s="682"/>
      <c r="AC19" s="682"/>
      <c r="AD19" s="683">
        <v>1797707</v>
      </c>
      <c r="AE19" s="683"/>
      <c r="AF19" s="683"/>
      <c r="AG19" s="683"/>
      <c r="AH19" s="683"/>
      <c r="AI19" s="683"/>
      <c r="AJ19" s="683"/>
      <c r="AK19" s="683"/>
      <c r="AL19" s="684">
        <v>62.4</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12049</v>
      </c>
      <c r="BH19" s="680"/>
      <c r="BI19" s="680"/>
      <c r="BJ19" s="680"/>
      <c r="BK19" s="680"/>
      <c r="BL19" s="680"/>
      <c r="BM19" s="680"/>
      <c r="BN19" s="681"/>
      <c r="BO19" s="682">
        <v>1.6</v>
      </c>
      <c r="BP19" s="682"/>
      <c r="BQ19" s="682"/>
      <c r="BR19" s="682"/>
      <c r="BS19" s="688" t="s">
        <v>236</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128</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187928</v>
      </c>
      <c r="S20" s="680"/>
      <c r="T20" s="680"/>
      <c r="U20" s="680"/>
      <c r="V20" s="680"/>
      <c r="W20" s="680"/>
      <c r="X20" s="680"/>
      <c r="Y20" s="681"/>
      <c r="Z20" s="682">
        <v>4</v>
      </c>
      <c r="AA20" s="682"/>
      <c r="AB20" s="682"/>
      <c r="AC20" s="682"/>
      <c r="AD20" s="683" t="s">
        <v>128</v>
      </c>
      <c r="AE20" s="683"/>
      <c r="AF20" s="683"/>
      <c r="AG20" s="683"/>
      <c r="AH20" s="683"/>
      <c r="AI20" s="683"/>
      <c r="AJ20" s="683"/>
      <c r="AK20" s="683"/>
      <c r="AL20" s="684" t="s">
        <v>128</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12049</v>
      </c>
      <c r="BH20" s="680"/>
      <c r="BI20" s="680"/>
      <c r="BJ20" s="680"/>
      <c r="BK20" s="680"/>
      <c r="BL20" s="680"/>
      <c r="BM20" s="680"/>
      <c r="BN20" s="681"/>
      <c r="BO20" s="682">
        <v>1.6</v>
      </c>
      <c r="BP20" s="682"/>
      <c r="BQ20" s="682"/>
      <c r="BR20" s="682"/>
      <c r="BS20" s="688" t="s">
        <v>174</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4616795</v>
      </c>
      <c r="CS20" s="680"/>
      <c r="CT20" s="680"/>
      <c r="CU20" s="680"/>
      <c r="CV20" s="680"/>
      <c r="CW20" s="680"/>
      <c r="CX20" s="680"/>
      <c r="CY20" s="681"/>
      <c r="CZ20" s="682">
        <v>100</v>
      </c>
      <c r="DA20" s="682"/>
      <c r="DB20" s="682"/>
      <c r="DC20" s="682"/>
      <c r="DD20" s="688">
        <v>572430</v>
      </c>
      <c r="DE20" s="680"/>
      <c r="DF20" s="680"/>
      <c r="DG20" s="680"/>
      <c r="DH20" s="680"/>
      <c r="DI20" s="680"/>
      <c r="DJ20" s="680"/>
      <c r="DK20" s="680"/>
      <c r="DL20" s="680"/>
      <c r="DM20" s="680"/>
      <c r="DN20" s="680"/>
      <c r="DO20" s="680"/>
      <c r="DP20" s="681"/>
      <c r="DQ20" s="688">
        <v>3649323</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v>90413</v>
      </c>
      <c r="S21" s="680"/>
      <c r="T21" s="680"/>
      <c r="U21" s="680"/>
      <c r="V21" s="680"/>
      <c r="W21" s="680"/>
      <c r="X21" s="680"/>
      <c r="Y21" s="681"/>
      <c r="Z21" s="682">
        <v>1.9</v>
      </c>
      <c r="AA21" s="682"/>
      <c r="AB21" s="682"/>
      <c r="AC21" s="682"/>
      <c r="AD21" s="683" t="s">
        <v>128</v>
      </c>
      <c r="AE21" s="683"/>
      <c r="AF21" s="683"/>
      <c r="AG21" s="683"/>
      <c r="AH21" s="683"/>
      <c r="AI21" s="683"/>
      <c r="AJ21" s="683"/>
      <c r="AK21" s="683"/>
      <c r="AL21" s="684" t="s">
        <v>174</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12049</v>
      </c>
      <c r="BH21" s="680"/>
      <c r="BI21" s="680"/>
      <c r="BJ21" s="680"/>
      <c r="BK21" s="680"/>
      <c r="BL21" s="680"/>
      <c r="BM21" s="680"/>
      <c r="BN21" s="681"/>
      <c r="BO21" s="682">
        <v>1.6</v>
      </c>
      <c r="BP21" s="682"/>
      <c r="BQ21" s="682"/>
      <c r="BR21" s="682"/>
      <c r="BS21" s="688" t="s">
        <v>128</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3076726</v>
      </c>
      <c r="S22" s="680"/>
      <c r="T22" s="680"/>
      <c r="U22" s="680"/>
      <c r="V22" s="680"/>
      <c r="W22" s="680"/>
      <c r="X22" s="680"/>
      <c r="Y22" s="681"/>
      <c r="Z22" s="682">
        <v>64.7</v>
      </c>
      <c r="AA22" s="682"/>
      <c r="AB22" s="682"/>
      <c r="AC22" s="682"/>
      <c r="AD22" s="683">
        <v>2798385</v>
      </c>
      <c r="AE22" s="683"/>
      <c r="AF22" s="683"/>
      <c r="AG22" s="683"/>
      <c r="AH22" s="683"/>
      <c r="AI22" s="683"/>
      <c r="AJ22" s="683"/>
      <c r="AK22" s="683"/>
      <c r="AL22" s="684">
        <v>97.1</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174</v>
      </c>
      <c r="BH22" s="680"/>
      <c r="BI22" s="680"/>
      <c r="BJ22" s="680"/>
      <c r="BK22" s="680"/>
      <c r="BL22" s="680"/>
      <c r="BM22" s="680"/>
      <c r="BN22" s="681"/>
      <c r="BO22" s="682" t="s">
        <v>174</v>
      </c>
      <c r="BP22" s="682"/>
      <c r="BQ22" s="682"/>
      <c r="BR22" s="682"/>
      <c r="BS22" s="688" t="s">
        <v>174</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1165</v>
      </c>
      <c r="S23" s="680"/>
      <c r="T23" s="680"/>
      <c r="U23" s="680"/>
      <c r="V23" s="680"/>
      <c r="W23" s="680"/>
      <c r="X23" s="680"/>
      <c r="Y23" s="681"/>
      <c r="Z23" s="682">
        <v>0</v>
      </c>
      <c r="AA23" s="682"/>
      <c r="AB23" s="682"/>
      <c r="AC23" s="682"/>
      <c r="AD23" s="683">
        <v>1165</v>
      </c>
      <c r="AE23" s="683"/>
      <c r="AF23" s="683"/>
      <c r="AG23" s="683"/>
      <c r="AH23" s="683"/>
      <c r="AI23" s="683"/>
      <c r="AJ23" s="683"/>
      <c r="AK23" s="683"/>
      <c r="AL23" s="684">
        <v>0</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t="s">
        <v>174</v>
      </c>
      <c r="BH23" s="680"/>
      <c r="BI23" s="680"/>
      <c r="BJ23" s="680"/>
      <c r="BK23" s="680"/>
      <c r="BL23" s="680"/>
      <c r="BM23" s="680"/>
      <c r="BN23" s="681"/>
      <c r="BO23" s="682" t="s">
        <v>128</v>
      </c>
      <c r="BP23" s="682"/>
      <c r="BQ23" s="682"/>
      <c r="BR23" s="682"/>
      <c r="BS23" s="688" t="s">
        <v>174</v>
      </c>
      <c r="BT23" s="680"/>
      <c r="BU23" s="680"/>
      <c r="BV23" s="680"/>
      <c r="BW23" s="680"/>
      <c r="BX23" s="680"/>
      <c r="BY23" s="680"/>
      <c r="BZ23" s="680"/>
      <c r="CA23" s="680"/>
      <c r="CB23" s="689"/>
      <c r="CD23" s="661" t="s">
        <v>222</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2156</v>
      </c>
      <c r="S24" s="680"/>
      <c r="T24" s="680"/>
      <c r="U24" s="680"/>
      <c r="V24" s="680"/>
      <c r="W24" s="680"/>
      <c r="X24" s="680"/>
      <c r="Y24" s="681"/>
      <c r="Z24" s="682">
        <v>0</v>
      </c>
      <c r="AA24" s="682"/>
      <c r="AB24" s="682"/>
      <c r="AC24" s="682"/>
      <c r="AD24" s="683" t="s">
        <v>128</v>
      </c>
      <c r="AE24" s="683"/>
      <c r="AF24" s="683"/>
      <c r="AG24" s="683"/>
      <c r="AH24" s="683"/>
      <c r="AI24" s="683"/>
      <c r="AJ24" s="683"/>
      <c r="AK24" s="683"/>
      <c r="AL24" s="684" t="s">
        <v>174</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174</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1449705</v>
      </c>
      <c r="CS24" s="669"/>
      <c r="CT24" s="669"/>
      <c r="CU24" s="669"/>
      <c r="CV24" s="669"/>
      <c r="CW24" s="669"/>
      <c r="CX24" s="669"/>
      <c r="CY24" s="670"/>
      <c r="CZ24" s="673">
        <v>31.4</v>
      </c>
      <c r="DA24" s="674"/>
      <c r="DB24" s="674"/>
      <c r="DC24" s="693"/>
      <c r="DD24" s="712">
        <v>1187029</v>
      </c>
      <c r="DE24" s="669"/>
      <c r="DF24" s="669"/>
      <c r="DG24" s="669"/>
      <c r="DH24" s="669"/>
      <c r="DI24" s="669"/>
      <c r="DJ24" s="669"/>
      <c r="DK24" s="670"/>
      <c r="DL24" s="712">
        <v>1167357</v>
      </c>
      <c r="DM24" s="669"/>
      <c r="DN24" s="669"/>
      <c r="DO24" s="669"/>
      <c r="DP24" s="669"/>
      <c r="DQ24" s="669"/>
      <c r="DR24" s="669"/>
      <c r="DS24" s="669"/>
      <c r="DT24" s="669"/>
      <c r="DU24" s="669"/>
      <c r="DV24" s="670"/>
      <c r="DW24" s="673">
        <v>38.799999999999997</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88242</v>
      </c>
      <c r="S25" s="680"/>
      <c r="T25" s="680"/>
      <c r="U25" s="680"/>
      <c r="V25" s="680"/>
      <c r="W25" s="680"/>
      <c r="X25" s="680"/>
      <c r="Y25" s="681"/>
      <c r="Z25" s="682">
        <v>1.9</v>
      </c>
      <c r="AA25" s="682"/>
      <c r="AB25" s="682"/>
      <c r="AC25" s="682"/>
      <c r="AD25" s="683">
        <v>3693</v>
      </c>
      <c r="AE25" s="683"/>
      <c r="AF25" s="683"/>
      <c r="AG25" s="683"/>
      <c r="AH25" s="683"/>
      <c r="AI25" s="683"/>
      <c r="AJ25" s="683"/>
      <c r="AK25" s="683"/>
      <c r="AL25" s="684">
        <v>0.1</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174</v>
      </c>
      <c r="BH25" s="680"/>
      <c r="BI25" s="680"/>
      <c r="BJ25" s="680"/>
      <c r="BK25" s="680"/>
      <c r="BL25" s="680"/>
      <c r="BM25" s="680"/>
      <c r="BN25" s="681"/>
      <c r="BO25" s="682" t="s">
        <v>128</v>
      </c>
      <c r="BP25" s="682"/>
      <c r="BQ25" s="682"/>
      <c r="BR25" s="682"/>
      <c r="BS25" s="688" t="s">
        <v>128</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810111</v>
      </c>
      <c r="CS25" s="715"/>
      <c r="CT25" s="715"/>
      <c r="CU25" s="715"/>
      <c r="CV25" s="715"/>
      <c r="CW25" s="715"/>
      <c r="CX25" s="715"/>
      <c r="CY25" s="716"/>
      <c r="CZ25" s="684">
        <v>17.5</v>
      </c>
      <c r="DA25" s="713"/>
      <c r="DB25" s="713"/>
      <c r="DC25" s="717"/>
      <c r="DD25" s="688">
        <v>765948</v>
      </c>
      <c r="DE25" s="715"/>
      <c r="DF25" s="715"/>
      <c r="DG25" s="715"/>
      <c r="DH25" s="715"/>
      <c r="DI25" s="715"/>
      <c r="DJ25" s="715"/>
      <c r="DK25" s="716"/>
      <c r="DL25" s="688">
        <v>750292</v>
      </c>
      <c r="DM25" s="715"/>
      <c r="DN25" s="715"/>
      <c r="DO25" s="715"/>
      <c r="DP25" s="715"/>
      <c r="DQ25" s="715"/>
      <c r="DR25" s="715"/>
      <c r="DS25" s="715"/>
      <c r="DT25" s="715"/>
      <c r="DU25" s="715"/>
      <c r="DV25" s="716"/>
      <c r="DW25" s="684">
        <v>24.9</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3779</v>
      </c>
      <c r="S26" s="680"/>
      <c r="T26" s="680"/>
      <c r="U26" s="680"/>
      <c r="V26" s="680"/>
      <c r="W26" s="680"/>
      <c r="X26" s="680"/>
      <c r="Y26" s="681"/>
      <c r="Z26" s="682">
        <v>0.1</v>
      </c>
      <c r="AA26" s="682"/>
      <c r="AB26" s="682"/>
      <c r="AC26" s="682"/>
      <c r="AD26" s="683" t="s">
        <v>174</v>
      </c>
      <c r="AE26" s="683"/>
      <c r="AF26" s="683"/>
      <c r="AG26" s="683"/>
      <c r="AH26" s="683"/>
      <c r="AI26" s="683"/>
      <c r="AJ26" s="683"/>
      <c r="AK26" s="683"/>
      <c r="AL26" s="684" t="s">
        <v>174</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128</v>
      </c>
      <c r="BH26" s="680"/>
      <c r="BI26" s="680"/>
      <c r="BJ26" s="680"/>
      <c r="BK26" s="680"/>
      <c r="BL26" s="680"/>
      <c r="BM26" s="680"/>
      <c r="BN26" s="681"/>
      <c r="BO26" s="682" t="s">
        <v>128</v>
      </c>
      <c r="BP26" s="682"/>
      <c r="BQ26" s="682"/>
      <c r="BR26" s="682"/>
      <c r="BS26" s="688" t="s">
        <v>128</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499248</v>
      </c>
      <c r="CS26" s="680"/>
      <c r="CT26" s="680"/>
      <c r="CU26" s="680"/>
      <c r="CV26" s="680"/>
      <c r="CW26" s="680"/>
      <c r="CX26" s="680"/>
      <c r="CY26" s="681"/>
      <c r="CZ26" s="684">
        <v>10.8</v>
      </c>
      <c r="DA26" s="713"/>
      <c r="DB26" s="713"/>
      <c r="DC26" s="717"/>
      <c r="DD26" s="688">
        <v>458613</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366190</v>
      </c>
      <c r="S27" s="680"/>
      <c r="T27" s="680"/>
      <c r="U27" s="680"/>
      <c r="V27" s="680"/>
      <c r="W27" s="680"/>
      <c r="X27" s="680"/>
      <c r="Y27" s="681"/>
      <c r="Z27" s="682">
        <v>7.7</v>
      </c>
      <c r="AA27" s="682"/>
      <c r="AB27" s="682"/>
      <c r="AC27" s="682"/>
      <c r="AD27" s="683" t="s">
        <v>236</v>
      </c>
      <c r="AE27" s="683"/>
      <c r="AF27" s="683"/>
      <c r="AG27" s="683"/>
      <c r="AH27" s="683"/>
      <c r="AI27" s="683"/>
      <c r="AJ27" s="683"/>
      <c r="AK27" s="683"/>
      <c r="AL27" s="684" t="s">
        <v>236</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749226</v>
      </c>
      <c r="BH27" s="680"/>
      <c r="BI27" s="680"/>
      <c r="BJ27" s="680"/>
      <c r="BK27" s="680"/>
      <c r="BL27" s="680"/>
      <c r="BM27" s="680"/>
      <c r="BN27" s="681"/>
      <c r="BO27" s="682">
        <v>100</v>
      </c>
      <c r="BP27" s="682"/>
      <c r="BQ27" s="682"/>
      <c r="BR27" s="682"/>
      <c r="BS27" s="688" t="s">
        <v>128</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320790</v>
      </c>
      <c r="CS27" s="715"/>
      <c r="CT27" s="715"/>
      <c r="CU27" s="715"/>
      <c r="CV27" s="715"/>
      <c r="CW27" s="715"/>
      <c r="CX27" s="715"/>
      <c r="CY27" s="716"/>
      <c r="CZ27" s="684">
        <v>6.9</v>
      </c>
      <c r="DA27" s="713"/>
      <c r="DB27" s="713"/>
      <c r="DC27" s="717"/>
      <c r="DD27" s="688">
        <v>110752</v>
      </c>
      <c r="DE27" s="715"/>
      <c r="DF27" s="715"/>
      <c r="DG27" s="715"/>
      <c r="DH27" s="715"/>
      <c r="DI27" s="715"/>
      <c r="DJ27" s="715"/>
      <c r="DK27" s="716"/>
      <c r="DL27" s="688">
        <v>107808</v>
      </c>
      <c r="DM27" s="715"/>
      <c r="DN27" s="715"/>
      <c r="DO27" s="715"/>
      <c r="DP27" s="715"/>
      <c r="DQ27" s="715"/>
      <c r="DR27" s="715"/>
      <c r="DS27" s="715"/>
      <c r="DT27" s="715"/>
      <c r="DU27" s="715"/>
      <c r="DV27" s="716"/>
      <c r="DW27" s="684">
        <v>3.6</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v>36762</v>
      </c>
      <c r="S28" s="680"/>
      <c r="T28" s="680"/>
      <c r="U28" s="680"/>
      <c r="V28" s="680"/>
      <c r="W28" s="680"/>
      <c r="X28" s="680"/>
      <c r="Y28" s="681"/>
      <c r="Z28" s="682">
        <v>0.8</v>
      </c>
      <c r="AA28" s="682"/>
      <c r="AB28" s="682"/>
      <c r="AC28" s="682"/>
      <c r="AD28" s="683">
        <v>36762</v>
      </c>
      <c r="AE28" s="683"/>
      <c r="AF28" s="683"/>
      <c r="AG28" s="683"/>
      <c r="AH28" s="683"/>
      <c r="AI28" s="683"/>
      <c r="AJ28" s="683"/>
      <c r="AK28" s="683"/>
      <c r="AL28" s="684">
        <v>1.3</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318804</v>
      </c>
      <c r="CS28" s="680"/>
      <c r="CT28" s="680"/>
      <c r="CU28" s="680"/>
      <c r="CV28" s="680"/>
      <c r="CW28" s="680"/>
      <c r="CX28" s="680"/>
      <c r="CY28" s="681"/>
      <c r="CZ28" s="684">
        <v>6.9</v>
      </c>
      <c r="DA28" s="713"/>
      <c r="DB28" s="713"/>
      <c r="DC28" s="717"/>
      <c r="DD28" s="688">
        <v>310329</v>
      </c>
      <c r="DE28" s="680"/>
      <c r="DF28" s="680"/>
      <c r="DG28" s="680"/>
      <c r="DH28" s="680"/>
      <c r="DI28" s="680"/>
      <c r="DJ28" s="680"/>
      <c r="DK28" s="681"/>
      <c r="DL28" s="688">
        <v>309257</v>
      </c>
      <c r="DM28" s="680"/>
      <c r="DN28" s="680"/>
      <c r="DO28" s="680"/>
      <c r="DP28" s="680"/>
      <c r="DQ28" s="680"/>
      <c r="DR28" s="680"/>
      <c r="DS28" s="680"/>
      <c r="DT28" s="680"/>
      <c r="DU28" s="680"/>
      <c r="DV28" s="681"/>
      <c r="DW28" s="684">
        <v>10.3</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214621</v>
      </c>
      <c r="S29" s="680"/>
      <c r="T29" s="680"/>
      <c r="U29" s="680"/>
      <c r="V29" s="680"/>
      <c r="W29" s="680"/>
      <c r="X29" s="680"/>
      <c r="Y29" s="681"/>
      <c r="Z29" s="682">
        <v>4.5</v>
      </c>
      <c r="AA29" s="682"/>
      <c r="AB29" s="682"/>
      <c r="AC29" s="682"/>
      <c r="AD29" s="683" t="s">
        <v>128</v>
      </c>
      <c r="AE29" s="683"/>
      <c r="AF29" s="683"/>
      <c r="AG29" s="683"/>
      <c r="AH29" s="683"/>
      <c r="AI29" s="683"/>
      <c r="AJ29" s="683"/>
      <c r="AK29" s="683"/>
      <c r="AL29" s="684" t="s">
        <v>128</v>
      </c>
      <c r="AM29" s="685"/>
      <c r="AN29" s="685"/>
      <c r="AO29" s="686"/>
      <c r="AP29" s="658" t="s">
        <v>222</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307</v>
      </c>
      <c r="CG29" s="695"/>
      <c r="CH29" s="695"/>
      <c r="CI29" s="695"/>
      <c r="CJ29" s="695"/>
      <c r="CK29" s="695"/>
      <c r="CL29" s="695"/>
      <c r="CM29" s="695"/>
      <c r="CN29" s="695"/>
      <c r="CO29" s="695"/>
      <c r="CP29" s="695"/>
      <c r="CQ29" s="696"/>
      <c r="CR29" s="679">
        <v>318804</v>
      </c>
      <c r="CS29" s="715"/>
      <c r="CT29" s="715"/>
      <c r="CU29" s="715"/>
      <c r="CV29" s="715"/>
      <c r="CW29" s="715"/>
      <c r="CX29" s="715"/>
      <c r="CY29" s="716"/>
      <c r="CZ29" s="684">
        <v>6.9</v>
      </c>
      <c r="DA29" s="713"/>
      <c r="DB29" s="713"/>
      <c r="DC29" s="717"/>
      <c r="DD29" s="688">
        <v>310329</v>
      </c>
      <c r="DE29" s="715"/>
      <c r="DF29" s="715"/>
      <c r="DG29" s="715"/>
      <c r="DH29" s="715"/>
      <c r="DI29" s="715"/>
      <c r="DJ29" s="715"/>
      <c r="DK29" s="716"/>
      <c r="DL29" s="688">
        <v>309257</v>
      </c>
      <c r="DM29" s="715"/>
      <c r="DN29" s="715"/>
      <c r="DO29" s="715"/>
      <c r="DP29" s="715"/>
      <c r="DQ29" s="715"/>
      <c r="DR29" s="715"/>
      <c r="DS29" s="715"/>
      <c r="DT29" s="715"/>
      <c r="DU29" s="715"/>
      <c r="DV29" s="716"/>
      <c r="DW29" s="684">
        <v>10.3</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21368</v>
      </c>
      <c r="S30" s="680"/>
      <c r="T30" s="680"/>
      <c r="U30" s="680"/>
      <c r="V30" s="680"/>
      <c r="W30" s="680"/>
      <c r="X30" s="680"/>
      <c r="Y30" s="681"/>
      <c r="Z30" s="682">
        <v>0.4</v>
      </c>
      <c r="AA30" s="682"/>
      <c r="AB30" s="682"/>
      <c r="AC30" s="682"/>
      <c r="AD30" s="683">
        <v>1887</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186</v>
      </c>
      <c r="AY30" s="666"/>
      <c r="AZ30" s="666"/>
      <c r="BA30" s="666"/>
      <c r="BB30" s="666"/>
      <c r="BC30" s="666"/>
      <c r="BD30" s="666"/>
      <c r="BE30" s="666"/>
      <c r="BF30" s="667"/>
      <c r="BG30" s="739">
        <v>99.2</v>
      </c>
      <c r="BH30" s="740"/>
      <c r="BI30" s="740"/>
      <c r="BJ30" s="740"/>
      <c r="BK30" s="740"/>
      <c r="BL30" s="740"/>
      <c r="BM30" s="674">
        <v>98.1</v>
      </c>
      <c r="BN30" s="740"/>
      <c r="BO30" s="740"/>
      <c r="BP30" s="740"/>
      <c r="BQ30" s="741"/>
      <c r="BR30" s="739">
        <v>99.2</v>
      </c>
      <c r="BS30" s="740"/>
      <c r="BT30" s="740"/>
      <c r="BU30" s="740"/>
      <c r="BV30" s="740"/>
      <c r="BW30" s="740"/>
      <c r="BX30" s="674">
        <v>98.3</v>
      </c>
      <c r="BY30" s="740"/>
      <c r="BZ30" s="740"/>
      <c r="CA30" s="740"/>
      <c r="CB30" s="741"/>
      <c r="CD30" s="744"/>
      <c r="CE30" s="745"/>
      <c r="CF30" s="694" t="s">
        <v>311</v>
      </c>
      <c r="CG30" s="695"/>
      <c r="CH30" s="695"/>
      <c r="CI30" s="695"/>
      <c r="CJ30" s="695"/>
      <c r="CK30" s="695"/>
      <c r="CL30" s="695"/>
      <c r="CM30" s="695"/>
      <c r="CN30" s="695"/>
      <c r="CO30" s="695"/>
      <c r="CP30" s="695"/>
      <c r="CQ30" s="696"/>
      <c r="CR30" s="679">
        <v>292596</v>
      </c>
      <c r="CS30" s="680"/>
      <c r="CT30" s="680"/>
      <c r="CU30" s="680"/>
      <c r="CV30" s="680"/>
      <c r="CW30" s="680"/>
      <c r="CX30" s="680"/>
      <c r="CY30" s="681"/>
      <c r="CZ30" s="684">
        <v>6.3</v>
      </c>
      <c r="DA30" s="713"/>
      <c r="DB30" s="713"/>
      <c r="DC30" s="717"/>
      <c r="DD30" s="688">
        <v>284375</v>
      </c>
      <c r="DE30" s="680"/>
      <c r="DF30" s="680"/>
      <c r="DG30" s="680"/>
      <c r="DH30" s="680"/>
      <c r="DI30" s="680"/>
      <c r="DJ30" s="680"/>
      <c r="DK30" s="681"/>
      <c r="DL30" s="688">
        <v>283303</v>
      </c>
      <c r="DM30" s="680"/>
      <c r="DN30" s="680"/>
      <c r="DO30" s="680"/>
      <c r="DP30" s="680"/>
      <c r="DQ30" s="680"/>
      <c r="DR30" s="680"/>
      <c r="DS30" s="680"/>
      <c r="DT30" s="680"/>
      <c r="DU30" s="680"/>
      <c r="DV30" s="681"/>
      <c r="DW30" s="684">
        <v>9.4</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19031</v>
      </c>
      <c r="S31" s="680"/>
      <c r="T31" s="680"/>
      <c r="U31" s="680"/>
      <c r="V31" s="680"/>
      <c r="W31" s="680"/>
      <c r="X31" s="680"/>
      <c r="Y31" s="681"/>
      <c r="Z31" s="682">
        <v>0.4</v>
      </c>
      <c r="AA31" s="682"/>
      <c r="AB31" s="682"/>
      <c r="AC31" s="682"/>
      <c r="AD31" s="683" t="s">
        <v>174</v>
      </c>
      <c r="AE31" s="683"/>
      <c r="AF31" s="683"/>
      <c r="AG31" s="683"/>
      <c r="AH31" s="683"/>
      <c r="AI31" s="683"/>
      <c r="AJ31" s="683"/>
      <c r="AK31" s="683"/>
      <c r="AL31" s="684" t="s">
        <v>174</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99</v>
      </c>
      <c r="BH31" s="715"/>
      <c r="BI31" s="715"/>
      <c r="BJ31" s="715"/>
      <c r="BK31" s="715"/>
      <c r="BL31" s="715"/>
      <c r="BM31" s="685">
        <v>98.1</v>
      </c>
      <c r="BN31" s="737"/>
      <c r="BO31" s="737"/>
      <c r="BP31" s="737"/>
      <c r="BQ31" s="738"/>
      <c r="BR31" s="736">
        <v>98.8</v>
      </c>
      <c r="BS31" s="715"/>
      <c r="BT31" s="715"/>
      <c r="BU31" s="715"/>
      <c r="BV31" s="715"/>
      <c r="BW31" s="715"/>
      <c r="BX31" s="685">
        <v>98.3</v>
      </c>
      <c r="BY31" s="737"/>
      <c r="BZ31" s="737"/>
      <c r="CA31" s="737"/>
      <c r="CB31" s="738"/>
      <c r="CD31" s="744"/>
      <c r="CE31" s="745"/>
      <c r="CF31" s="694" t="s">
        <v>315</v>
      </c>
      <c r="CG31" s="695"/>
      <c r="CH31" s="695"/>
      <c r="CI31" s="695"/>
      <c r="CJ31" s="695"/>
      <c r="CK31" s="695"/>
      <c r="CL31" s="695"/>
      <c r="CM31" s="695"/>
      <c r="CN31" s="695"/>
      <c r="CO31" s="695"/>
      <c r="CP31" s="695"/>
      <c r="CQ31" s="696"/>
      <c r="CR31" s="679">
        <v>26208</v>
      </c>
      <c r="CS31" s="715"/>
      <c r="CT31" s="715"/>
      <c r="CU31" s="715"/>
      <c r="CV31" s="715"/>
      <c r="CW31" s="715"/>
      <c r="CX31" s="715"/>
      <c r="CY31" s="716"/>
      <c r="CZ31" s="684">
        <v>0.6</v>
      </c>
      <c r="DA31" s="713"/>
      <c r="DB31" s="713"/>
      <c r="DC31" s="717"/>
      <c r="DD31" s="688">
        <v>25954</v>
      </c>
      <c r="DE31" s="715"/>
      <c r="DF31" s="715"/>
      <c r="DG31" s="715"/>
      <c r="DH31" s="715"/>
      <c r="DI31" s="715"/>
      <c r="DJ31" s="715"/>
      <c r="DK31" s="716"/>
      <c r="DL31" s="688">
        <v>25954</v>
      </c>
      <c r="DM31" s="715"/>
      <c r="DN31" s="715"/>
      <c r="DO31" s="715"/>
      <c r="DP31" s="715"/>
      <c r="DQ31" s="715"/>
      <c r="DR31" s="715"/>
      <c r="DS31" s="715"/>
      <c r="DT31" s="715"/>
      <c r="DU31" s="715"/>
      <c r="DV31" s="716"/>
      <c r="DW31" s="684">
        <v>0.9</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283310</v>
      </c>
      <c r="S32" s="680"/>
      <c r="T32" s="680"/>
      <c r="U32" s="680"/>
      <c r="V32" s="680"/>
      <c r="W32" s="680"/>
      <c r="X32" s="680"/>
      <c r="Y32" s="681"/>
      <c r="Z32" s="682">
        <v>6</v>
      </c>
      <c r="AA32" s="682"/>
      <c r="AB32" s="682"/>
      <c r="AC32" s="682"/>
      <c r="AD32" s="683" t="s">
        <v>174</v>
      </c>
      <c r="AE32" s="683"/>
      <c r="AF32" s="683"/>
      <c r="AG32" s="683"/>
      <c r="AH32" s="683"/>
      <c r="AI32" s="683"/>
      <c r="AJ32" s="683"/>
      <c r="AK32" s="683"/>
      <c r="AL32" s="684" t="s">
        <v>174</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99.3</v>
      </c>
      <c r="BH32" s="749"/>
      <c r="BI32" s="749"/>
      <c r="BJ32" s="749"/>
      <c r="BK32" s="749"/>
      <c r="BL32" s="749"/>
      <c r="BM32" s="750">
        <v>98</v>
      </c>
      <c r="BN32" s="749"/>
      <c r="BO32" s="749"/>
      <c r="BP32" s="749"/>
      <c r="BQ32" s="751"/>
      <c r="BR32" s="748">
        <v>99.4</v>
      </c>
      <c r="BS32" s="749"/>
      <c r="BT32" s="749"/>
      <c r="BU32" s="749"/>
      <c r="BV32" s="749"/>
      <c r="BW32" s="749"/>
      <c r="BX32" s="750">
        <v>98.2</v>
      </c>
      <c r="BY32" s="749"/>
      <c r="BZ32" s="749"/>
      <c r="CA32" s="749"/>
      <c r="CB32" s="751"/>
      <c r="CD32" s="746"/>
      <c r="CE32" s="747"/>
      <c r="CF32" s="694" t="s">
        <v>318</v>
      </c>
      <c r="CG32" s="695"/>
      <c r="CH32" s="695"/>
      <c r="CI32" s="695"/>
      <c r="CJ32" s="695"/>
      <c r="CK32" s="695"/>
      <c r="CL32" s="695"/>
      <c r="CM32" s="695"/>
      <c r="CN32" s="695"/>
      <c r="CO32" s="695"/>
      <c r="CP32" s="695"/>
      <c r="CQ32" s="696"/>
      <c r="CR32" s="679" t="s">
        <v>174</v>
      </c>
      <c r="CS32" s="680"/>
      <c r="CT32" s="680"/>
      <c r="CU32" s="680"/>
      <c r="CV32" s="680"/>
      <c r="CW32" s="680"/>
      <c r="CX32" s="680"/>
      <c r="CY32" s="681"/>
      <c r="CZ32" s="684" t="s">
        <v>128</v>
      </c>
      <c r="DA32" s="713"/>
      <c r="DB32" s="713"/>
      <c r="DC32" s="717"/>
      <c r="DD32" s="688" t="s">
        <v>128</v>
      </c>
      <c r="DE32" s="680"/>
      <c r="DF32" s="680"/>
      <c r="DG32" s="680"/>
      <c r="DH32" s="680"/>
      <c r="DI32" s="680"/>
      <c r="DJ32" s="680"/>
      <c r="DK32" s="681"/>
      <c r="DL32" s="688" t="s">
        <v>174</v>
      </c>
      <c r="DM32" s="680"/>
      <c r="DN32" s="680"/>
      <c r="DO32" s="680"/>
      <c r="DP32" s="680"/>
      <c r="DQ32" s="680"/>
      <c r="DR32" s="680"/>
      <c r="DS32" s="680"/>
      <c r="DT32" s="680"/>
      <c r="DU32" s="680"/>
      <c r="DV32" s="681"/>
      <c r="DW32" s="684" t="s">
        <v>128</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89603</v>
      </c>
      <c r="S33" s="680"/>
      <c r="T33" s="680"/>
      <c r="U33" s="680"/>
      <c r="V33" s="680"/>
      <c r="W33" s="680"/>
      <c r="X33" s="680"/>
      <c r="Y33" s="681"/>
      <c r="Z33" s="682">
        <v>1.9</v>
      </c>
      <c r="AA33" s="682"/>
      <c r="AB33" s="682"/>
      <c r="AC33" s="682"/>
      <c r="AD33" s="683" t="s">
        <v>236</v>
      </c>
      <c r="AE33" s="683"/>
      <c r="AF33" s="683"/>
      <c r="AG33" s="683"/>
      <c r="AH33" s="683"/>
      <c r="AI33" s="683"/>
      <c r="AJ33" s="683"/>
      <c r="AK33" s="683"/>
      <c r="AL33" s="684" t="s">
        <v>174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2594197</v>
      </c>
      <c r="CS33" s="715"/>
      <c r="CT33" s="715"/>
      <c r="CU33" s="715"/>
      <c r="CV33" s="715"/>
      <c r="CW33" s="715"/>
      <c r="CX33" s="715"/>
      <c r="CY33" s="716"/>
      <c r="CZ33" s="684">
        <v>56.2</v>
      </c>
      <c r="DA33" s="713"/>
      <c r="DB33" s="713"/>
      <c r="DC33" s="717"/>
      <c r="DD33" s="688">
        <v>2199867</v>
      </c>
      <c r="DE33" s="715"/>
      <c r="DF33" s="715"/>
      <c r="DG33" s="715"/>
      <c r="DH33" s="715"/>
      <c r="DI33" s="715"/>
      <c r="DJ33" s="715"/>
      <c r="DK33" s="716"/>
      <c r="DL33" s="688">
        <v>1462519</v>
      </c>
      <c r="DM33" s="715"/>
      <c r="DN33" s="715"/>
      <c r="DO33" s="715"/>
      <c r="DP33" s="715"/>
      <c r="DQ33" s="715"/>
      <c r="DR33" s="715"/>
      <c r="DS33" s="715"/>
      <c r="DT33" s="715"/>
      <c r="DU33" s="715"/>
      <c r="DV33" s="716"/>
      <c r="DW33" s="684">
        <v>48.6</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134018</v>
      </c>
      <c r="S34" s="680"/>
      <c r="T34" s="680"/>
      <c r="U34" s="680"/>
      <c r="V34" s="680"/>
      <c r="W34" s="680"/>
      <c r="X34" s="680"/>
      <c r="Y34" s="681"/>
      <c r="Z34" s="682">
        <v>2.8</v>
      </c>
      <c r="AA34" s="682"/>
      <c r="AB34" s="682"/>
      <c r="AC34" s="682"/>
      <c r="AD34" s="683">
        <v>41263</v>
      </c>
      <c r="AE34" s="683"/>
      <c r="AF34" s="683"/>
      <c r="AG34" s="683"/>
      <c r="AH34" s="683"/>
      <c r="AI34" s="683"/>
      <c r="AJ34" s="683"/>
      <c r="AK34" s="683"/>
      <c r="AL34" s="684">
        <v>1.4</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765976</v>
      </c>
      <c r="CS34" s="680"/>
      <c r="CT34" s="680"/>
      <c r="CU34" s="680"/>
      <c r="CV34" s="680"/>
      <c r="CW34" s="680"/>
      <c r="CX34" s="680"/>
      <c r="CY34" s="681"/>
      <c r="CZ34" s="684">
        <v>16.600000000000001</v>
      </c>
      <c r="DA34" s="713"/>
      <c r="DB34" s="713"/>
      <c r="DC34" s="717"/>
      <c r="DD34" s="688">
        <v>615683</v>
      </c>
      <c r="DE34" s="680"/>
      <c r="DF34" s="680"/>
      <c r="DG34" s="680"/>
      <c r="DH34" s="680"/>
      <c r="DI34" s="680"/>
      <c r="DJ34" s="680"/>
      <c r="DK34" s="681"/>
      <c r="DL34" s="688">
        <v>515728</v>
      </c>
      <c r="DM34" s="680"/>
      <c r="DN34" s="680"/>
      <c r="DO34" s="680"/>
      <c r="DP34" s="680"/>
      <c r="DQ34" s="680"/>
      <c r="DR34" s="680"/>
      <c r="DS34" s="680"/>
      <c r="DT34" s="680"/>
      <c r="DU34" s="680"/>
      <c r="DV34" s="681"/>
      <c r="DW34" s="684">
        <v>17.100000000000001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415508</v>
      </c>
      <c r="S35" s="680"/>
      <c r="T35" s="680"/>
      <c r="U35" s="680"/>
      <c r="V35" s="680"/>
      <c r="W35" s="680"/>
      <c r="X35" s="680"/>
      <c r="Y35" s="681"/>
      <c r="Z35" s="682">
        <v>8.6999999999999993</v>
      </c>
      <c r="AA35" s="682"/>
      <c r="AB35" s="682"/>
      <c r="AC35" s="682"/>
      <c r="AD35" s="683" t="s">
        <v>128</v>
      </c>
      <c r="AE35" s="683"/>
      <c r="AF35" s="683"/>
      <c r="AG35" s="683"/>
      <c r="AH35" s="683"/>
      <c r="AI35" s="683"/>
      <c r="AJ35" s="683"/>
      <c r="AK35" s="683"/>
      <c r="AL35" s="684" t="s">
        <v>128</v>
      </c>
      <c r="AM35" s="685"/>
      <c r="AN35" s="685"/>
      <c r="AO35" s="686"/>
      <c r="AP35" s="234"/>
      <c r="AQ35" s="752" t="s">
        <v>326</v>
      </c>
      <c r="AR35" s="753"/>
      <c r="AS35" s="753"/>
      <c r="AT35" s="753"/>
      <c r="AU35" s="753"/>
      <c r="AV35" s="753"/>
      <c r="AW35" s="753"/>
      <c r="AX35" s="753"/>
      <c r="AY35" s="754"/>
      <c r="AZ35" s="668">
        <v>526129</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99206</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113046</v>
      </c>
      <c r="CS35" s="715"/>
      <c r="CT35" s="715"/>
      <c r="CU35" s="715"/>
      <c r="CV35" s="715"/>
      <c r="CW35" s="715"/>
      <c r="CX35" s="715"/>
      <c r="CY35" s="716"/>
      <c r="CZ35" s="684">
        <v>2.4</v>
      </c>
      <c r="DA35" s="713"/>
      <c r="DB35" s="713"/>
      <c r="DC35" s="717"/>
      <c r="DD35" s="688">
        <v>98623</v>
      </c>
      <c r="DE35" s="715"/>
      <c r="DF35" s="715"/>
      <c r="DG35" s="715"/>
      <c r="DH35" s="715"/>
      <c r="DI35" s="715"/>
      <c r="DJ35" s="715"/>
      <c r="DK35" s="716"/>
      <c r="DL35" s="688">
        <v>93056</v>
      </c>
      <c r="DM35" s="715"/>
      <c r="DN35" s="715"/>
      <c r="DO35" s="715"/>
      <c r="DP35" s="715"/>
      <c r="DQ35" s="715"/>
      <c r="DR35" s="715"/>
      <c r="DS35" s="715"/>
      <c r="DT35" s="715"/>
      <c r="DU35" s="715"/>
      <c r="DV35" s="716"/>
      <c r="DW35" s="684">
        <v>3.1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174</v>
      </c>
      <c r="S36" s="680"/>
      <c r="T36" s="680"/>
      <c r="U36" s="680"/>
      <c r="V36" s="680"/>
      <c r="W36" s="680"/>
      <c r="X36" s="680"/>
      <c r="Y36" s="681"/>
      <c r="Z36" s="682" t="s">
        <v>128</v>
      </c>
      <c r="AA36" s="682"/>
      <c r="AB36" s="682"/>
      <c r="AC36" s="682"/>
      <c r="AD36" s="683" t="s">
        <v>174</v>
      </c>
      <c r="AE36" s="683"/>
      <c r="AF36" s="683"/>
      <c r="AG36" s="683"/>
      <c r="AH36" s="683"/>
      <c r="AI36" s="683"/>
      <c r="AJ36" s="683"/>
      <c r="AK36" s="683"/>
      <c r="AL36" s="684" t="s">
        <v>128</v>
      </c>
      <c r="AM36" s="685"/>
      <c r="AN36" s="685"/>
      <c r="AO36" s="686"/>
      <c r="AQ36" s="756" t="s">
        <v>330</v>
      </c>
      <c r="AR36" s="757"/>
      <c r="AS36" s="757"/>
      <c r="AT36" s="757"/>
      <c r="AU36" s="757"/>
      <c r="AV36" s="757"/>
      <c r="AW36" s="757"/>
      <c r="AX36" s="757"/>
      <c r="AY36" s="758"/>
      <c r="AZ36" s="679">
        <v>244549</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99104</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1109364</v>
      </c>
      <c r="CS36" s="680"/>
      <c r="CT36" s="680"/>
      <c r="CU36" s="680"/>
      <c r="CV36" s="680"/>
      <c r="CW36" s="680"/>
      <c r="CX36" s="680"/>
      <c r="CY36" s="681"/>
      <c r="CZ36" s="684">
        <v>24</v>
      </c>
      <c r="DA36" s="713"/>
      <c r="DB36" s="713"/>
      <c r="DC36" s="717"/>
      <c r="DD36" s="688">
        <v>958433</v>
      </c>
      <c r="DE36" s="680"/>
      <c r="DF36" s="680"/>
      <c r="DG36" s="680"/>
      <c r="DH36" s="680"/>
      <c r="DI36" s="680"/>
      <c r="DJ36" s="680"/>
      <c r="DK36" s="681"/>
      <c r="DL36" s="688">
        <v>573111</v>
      </c>
      <c r="DM36" s="680"/>
      <c r="DN36" s="680"/>
      <c r="DO36" s="680"/>
      <c r="DP36" s="680"/>
      <c r="DQ36" s="680"/>
      <c r="DR36" s="680"/>
      <c r="DS36" s="680"/>
      <c r="DT36" s="680"/>
      <c r="DU36" s="680"/>
      <c r="DV36" s="681"/>
      <c r="DW36" s="684">
        <v>19</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126708</v>
      </c>
      <c r="S37" s="680"/>
      <c r="T37" s="680"/>
      <c r="U37" s="680"/>
      <c r="V37" s="680"/>
      <c r="W37" s="680"/>
      <c r="X37" s="680"/>
      <c r="Y37" s="681"/>
      <c r="Z37" s="682">
        <v>2.7</v>
      </c>
      <c r="AA37" s="682"/>
      <c r="AB37" s="682"/>
      <c r="AC37" s="682"/>
      <c r="AD37" s="683" t="s">
        <v>174</v>
      </c>
      <c r="AE37" s="683"/>
      <c r="AF37" s="683"/>
      <c r="AG37" s="683"/>
      <c r="AH37" s="683"/>
      <c r="AI37" s="683"/>
      <c r="AJ37" s="683"/>
      <c r="AK37" s="683"/>
      <c r="AL37" s="684" t="s">
        <v>128</v>
      </c>
      <c r="AM37" s="685"/>
      <c r="AN37" s="685"/>
      <c r="AO37" s="686"/>
      <c r="AQ37" s="756" t="s">
        <v>334</v>
      </c>
      <c r="AR37" s="757"/>
      <c r="AS37" s="757"/>
      <c r="AT37" s="757"/>
      <c r="AU37" s="757"/>
      <c r="AV37" s="757"/>
      <c r="AW37" s="757"/>
      <c r="AX37" s="757"/>
      <c r="AY37" s="758"/>
      <c r="AZ37" s="679">
        <v>2898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906</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878219</v>
      </c>
      <c r="CS37" s="715"/>
      <c r="CT37" s="715"/>
      <c r="CU37" s="715"/>
      <c r="CV37" s="715"/>
      <c r="CW37" s="715"/>
      <c r="CX37" s="715"/>
      <c r="CY37" s="716"/>
      <c r="CZ37" s="684">
        <v>19</v>
      </c>
      <c r="DA37" s="713"/>
      <c r="DB37" s="713"/>
      <c r="DC37" s="717"/>
      <c r="DD37" s="688">
        <v>810619</v>
      </c>
      <c r="DE37" s="715"/>
      <c r="DF37" s="715"/>
      <c r="DG37" s="715"/>
      <c r="DH37" s="715"/>
      <c r="DI37" s="715"/>
      <c r="DJ37" s="715"/>
      <c r="DK37" s="716"/>
      <c r="DL37" s="688">
        <v>476976</v>
      </c>
      <c r="DM37" s="715"/>
      <c r="DN37" s="715"/>
      <c r="DO37" s="715"/>
      <c r="DP37" s="715"/>
      <c r="DQ37" s="715"/>
      <c r="DR37" s="715"/>
      <c r="DS37" s="715"/>
      <c r="DT37" s="715"/>
      <c r="DU37" s="715"/>
      <c r="DV37" s="716"/>
      <c r="DW37" s="684">
        <v>15.8</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4752479</v>
      </c>
      <c r="S38" s="760"/>
      <c r="T38" s="760"/>
      <c r="U38" s="760"/>
      <c r="V38" s="760"/>
      <c r="W38" s="760"/>
      <c r="X38" s="760"/>
      <c r="Y38" s="761"/>
      <c r="Z38" s="762">
        <v>100</v>
      </c>
      <c r="AA38" s="762"/>
      <c r="AB38" s="762"/>
      <c r="AC38" s="762"/>
      <c r="AD38" s="763">
        <v>2883155</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128</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1632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526129</v>
      </c>
      <c r="CS38" s="680"/>
      <c r="CT38" s="680"/>
      <c r="CU38" s="680"/>
      <c r="CV38" s="680"/>
      <c r="CW38" s="680"/>
      <c r="CX38" s="680"/>
      <c r="CY38" s="681"/>
      <c r="CZ38" s="684">
        <v>11.4</v>
      </c>
      <c r="DA38" s="713"/>
      <c r="DB38" s="713"/>
      <c r="DC38" s="717"/>
      <c r="DD38" s="688">
        <v>485223</v>
      </c>
      <c r="DE38" s="680"/>
      <c r="DF38" s="680"/>
      <c r="DG38" s="680"/>
      <c r="DH38" s="680"/>
      <c r="DI38" s="680"/>
      <c r="DJ38" s="680"/>
      <c r="DK38" s="681"/>
      <c r="DL38" s="688">
        <v>240624</v>
      </c>
      <c r="DM38" s="680"/>
      <c r="DN38" s="680"/>
      <c r="DO38" s="680"/>
      <c r="DP38" s="680"/>
      <c r="DQ38" s="680"/>
      <c r="DR38" s="680"/>
      <c r="DS38" s="680"/>
      <c r="DT38" s="680"/>
      <c r="DU38" s="680"/>
      <c r="DV38" s="681"/>
      <c r="DW38" s="684">
        <v>8</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128</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104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25042</v>
      </c>
      <c r="CS39" s="715"/>
      <c r="CT39" s="715"/>
      <c r="CU39" s="715"/>
      <c r="CV39" s="715"/>
      <c r="CW39" s="715"/>
      <c r="CX39" s="715"/>
      <c r="CY39" s="716"/>
      <c r="CZ39" s="684">
        <v>0.5</v>
      </c>
      <c r="DA39" s="713"/>
      <c r="DB39" s="713"/>
      <c r="DC39" s="717"/>
      <c r="DD39" s="688">
        <v>1905</v>
      </c>
      <c r="DE39" s="715"/>
      <c r="DF39" s="715"/>
      <c r="DG39" s="715"/>
      <c r="DH39" s="715"/>
      <c r="DI39" s="715"/>
      <c r="DJ39" s="715"/>
      <c r="DK39" s="716"/>
      <c r="DL39" s="688" t="s">
        <v>236</v>
      </c>
      <c r="DM39" s="715"/>
      <c r="DN39" s="715"/>
      <c r="DO39" s="715"/>
      <c r="DP39" s="715"/>
      <c r="DQ39" s="715"/>
      <c r="DR39" s="715"/>
      <c r="DS39" s="715"/>
      <c r="DT39" s="715"/>
      <c r="DU39" s="715"/>
      <c r="DV39" s="716"/>
      <c r="DW39" s="684" t="s">
        <v>236</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58876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128</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54640</v>
      </c>
      <c r="CS40" s="680"/>
      <c r="CT40" s="680"/>
      <c r="CU40" s="680"/>
      <c r="CV40" s="680"/>
      <c r="CW40" s="680"/>
      <c r="CX40" s="680"/>
      <c r="CY40" s="681"/>
      <c r="CZ40" s="684">
        <v>1.2</v>
      </c>
      <c r="DA40" s="713"/>
      <c r="DB40" s="713"/>
      <c r="DC40" s="717"/>
      <c r="DD40" s="688">
        <v>40000</v>
      </c>
      <c r="DE40" s="680"/>
      <c r="DF40" s="680"/>
      <c r="DG40" s="680"/>
      <c r="DH40" s="680"/>
      <c r="DI40" s="680"/>
      <c r="DJ40" s="680"/>
      <c r="DK40" s="681"/>
      <c r="DL40" s="688">
        <v>40000</v>
      </c>
      <c r="DM40" s="680"/>
      <c r="DN40" s="680"/>
      <c r="DO40" s="680"/>
      <c r="DP40" s="680"/>
      <c r="DQ40" s="680"/>
      <c r="DR40" s="680"/>
      <c r="DS40" s="680"/>
      <c r="DT40" s="680"/>
      <c r="DU40" s="680"/>
      <c r="DV40" s="681"/>
      <c r="DW40" s="684">
        <v>1.3</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219806</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331</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236</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572893</v>
      </c>
      <c r="CS42" s="680"/>
      <c r="CT42" s="680"/>
      <c r="CU42" s="680"/>
      <c r="CV42" s="680"/>
      <c r="CW42" s="680"/>
      <c r="CX42" s="680"/>
      <c r="CY42" s="681"/>
      <c r="CZ42" s="684">
        <v>12.4</v>
      </c>
      <c r="DA42" s="685"/>
      <c r="DB42" s="685"/>
      <c r="DC42" s="780"/>
      <c r="DD42" s="688">
        <v>262427</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8817</v>
      </c>
      <c r="CS43" s="715"/>
      <c r="CT43" s="715"/>
      <c r="CU43" s="715"/>
      <c r="CV43" s="715"/>
      <c r="CW43" s="715"/>
      <c r="CX43" s="715"/>
      <c r="CY43" s="716"/>
      <c r="CZ43" s="684">
        <v>0.2</v>
      </c>
      <c r="DA43" s="713"/>
      <c r="DB43" s="713"/>
      <c r="DC43" s="717"/>
      <c r="DD43" s="688">
        <v>8817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306</v>
      </c>
      <c r="CE44" s="792"/>
      <c r="CF44" s="676" t="s">
        <v>356</v>
      </c>
      <c r="CG44" s="677"/>
      <c r="CH44" s="677"/>
      <c r="CI44" s="677"/>
      <c r="CJ44" s="677"/>
      <c r="CK44" s="677"/>
      <c r="CL44" s="677"/>
      <c r="CM44" s="677"/>
      <c r="CN44" s="677"/>
      <c r="CO44" s="677"/>
      <c r="CP44" s="677"/>
      <c r="CQ44" s="678"/>
      <c r="CR44" s="679">
        <v>572430</v>
      </c>
      <c r="CS44" s="680"/>
      <c r="CT44" s="680"/>
      <c r="CU44" s="680"/>
      <c r="CV44" s="680"/>
      <c r="CW44" s="680"/>
      <c r="CX44" s="680"/>
      <c r="CY44" s="681"/>
      <c r="CZ44" s="684">
        <v>12.4</v>
      </c>
      <c r="DA44" s="685"/>
      <c r="DB44" s="685"/>
      <c r="DC44" s="780"/>
      <c r="DD44" s="688">
        <v>261964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126436</v>
      </c>
      <c r="CS45" s="715"/>
      <c r="CT45" s="715"/>
      <c r="CU45" s="715"/>
      <c r="CV45" s="715"/>
      <c r="CW45" s="715"/>
      <c r="CX45" s="715"/>
      <c r="CY45" s="716"/>
      <c r="CZ45" s="684">
        <v>2.7</v>
      </c>
      <c r="DA45" s="713"/>
      <c r="DB45" s="713"/>
      <c r="DC45" s="717"/>
      <c r="DD45" s="688">
        <v>27264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434857</v>
      </c>
      <c r="CS46" s="680"/>
      <c r="CT46" s="680"/>
      <c r="CU46" s="680"/>
      <c r="CV46" s="680"/>
      <c r="CW46" s="680"/>
      <c r="CX46" s="680"/>
      <c r="CY46" s="681"/>
      <c r="CZ46" s="684">
        <v>9.4</v>
      </c>
      <c r="DA46" s="685"/>
      <c r="DB46" s="685"/>
      <c r="DC46" s="780"/>
      <c r="DD46" s="688">
        <v>233012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463</v>
      </c>
      <c r="CS47" s="715"/>
      <c r="CT47" s="715"/>
      <c r="CU47" s="715"/>
      <c r="CV47" s="715"/>
      <c r="CW47" s="715"/>
      <c r="CX47" s="715"/>
      <c r="CY47" s="716"/>
      <c r="CZ47" s="684">
        <v>0</v>
      </c>
      <c r="DA47" s="713"/>
      <c r="DB47" s="713"/>
      <c r="DC47" s="717"/>
      <c r="DD47" s="688">
        <v>463</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128</v>
      </c>
      <c r="CS48" s="680"/>
      <c r="CT48" s="680"/>
      <c r="CU48" s="680"/>
      <c r="CV48" s="680"/>
      <c r="CW48" s="680"/>
      <c r="CX48" s="680"/>
      <c r="CY48" s="681"/>
      <c r="CZ48" s="684" t="s">
        <v>128</v>
      </c>
      <c r="DA48" s="685"/>
      <c r="DB48" s="685"/>
      <c r="DC48" s="780"/>
      <c r="DD48" s="688" t="s">
        <v>128</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4616795</v>
      </c>
      <c r="CS49" s="749"/>
      <c r="CT49" s="749"/>
      <c r="CU49" s="749"/>
      <c r="CV49" s="749"/>
      <c r="CW49" s="749"/>
      <c r="CX49" s="749"/>
      <c r="CY49" s="781"/>
      <c r="CZ49" s="764">
        <v>100</v>
      </c>
      <c r="DA49" s="782"/>
      <c r="DB49" s="782"/>
      <c r="DC49" s="783"/>
      <c r="DD49" s="784">
        <v>3649323</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7tC+rQV5v9fLJdcxANpzf8OyBx9w2D2fr8kPVEiXfXstlKPkCMRY3i1EEsRbWm/Eo8NEWy3zAyS/1kNcXwfCsg==" saltValue="jvFrmWYRo8EafZJphvD+v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4735</v>
      </c>
      <c r="R7" s="815"/>
      <c r="S7" s="815"/>
      <c r="T7" s="815"/>
      <c r="U7" s="815"/>
      <c r="V7" s="815">
        <v>4600</v>
      </c>
      <c r="W7" s="815"/>
      <c r="X7" s="815"/>
      <c r="Y7" s="815"/>
      <c r="Z7" s="815"/>
      <c r="AA7" s="815">
        <v>135</v>
      </c>
      <c r="AB7" s="815"/>
      <c r="AC7" s="815"/>
      <c r="AD7" s="815"/>
      <c r="AE7" s="816"/>
      <c r="AF7" s="817">
        <v>121</v>
      </c>
      <c r="AG7" s="818"/>
      <c r="AH7" s="818"/>
      <c r="AI7" s="818"/>
      <c r="AJ7" s="819"/>
      <c r="AK7" s="854">
        <v>283</v>
      </c>
      <c r="AL7" s="855"/>
      <c r="AM7" s="855"/>
      <c r="AN7" s="855"/>
      <c r="AO7" s="855"/>
      <c r="AP7" s="855">
        <v>3971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594</v>
      </c>
      <c r="BT7" s="859"/>
      <c r="BU7" s="859"/>
      <c r="BV7" s="859"/>
      <c r="BW7" s="859"/>
      <c r="BX7" s="859"/>
      <c r="BY7" s="859"/>
      <c r="BZ7" s="859"/>
      <c r="CA7" s="859"/>
      <c r="CB7" s="859"/>
      <c r="CC7" s="859"/>
      <c r="CD7" s="859"/>
      <c r="CE7" s="859"/>
      <c r="CF7" s="859"/>
      <c r="CG7" s="860"/>
      <c r="CH7" s="851">
        <v>0</v>
      </c>
      <c r="CI7" s="852"/>
      <c r="CJ7" s="852"/>
      <c r="CK7" s="852"/>
      <c r="CL7" s="853"/>
      <c r="CM7" s="851">
        <v>-9</v>
      </c>
      <c r="CN7" s="852"/>
      <c r="CO7" s="852"/>
      <c r="CP7" s="852"/>
      <c r="CQ7" s="853"/>
      <c r="CR7" s="851">
        <v>10</v>
      </c>
      <c r="CS7" s="852"/>
      <c r="CT7" s="852"/>
      <c r="CU7" s="852"/>
      <c r="CV7" s="853"/>
      <c r="CW7" s="851" t="s">
        <v>610</v>
      </c>
      <c r="CX7" s="852"/>
      <c r="CY7" s="852"/>
      <c r="CZ7" s="852"/>
      <c r="DA7" s="853"/>
      <c r="DB7" s="851" t="s">
        <v>610</v>
      </c>
      <c r="DC7" s="852"/>
      <c r="DD7" s="852"/>
      <c r="DE7" s="852"/>
      <c r="DF7" s="853"/>
      <c r="DG7" s="851" t="s">
        <v>610</v>
      </c>
      <c r="DH7" s="852"/>
      <c r="DI7" s="852"/>
      <c r="DJ7" s="852"/>
      <c r="DK7" s="853"/>
      <c r="DL7" s="851" t="s">
        <v>610</v>
      </c>
      <c r="DM7" s="852"/>
      <c r="DN7" s="852"/>
      <c r="DO7" s="852"/>
      <c r="DP7" s="853"/>
      <c r="DQ7" s="851" t="s">
        <v>610</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18</v>
      </c>
      <c r="R8" s="839"/>
      <c r="S8" s="839"/>
      <c r="T8" s="839"/>
      <c r="U8" s="839"/>
      <c r="V8" s="839">
        <v>17</v>
      </c>
      <c r="W8" s="839"/>
      <c r="X8" s="839"/>
      <c r="Y8" s="839"/>
      <c r="Z8" s="839"/>
      <c r="AA8" s="839">
        <v>1</v>
      </c>
      <c r="AB8" s="839"/>
      <c r="AC8" s="839"/>
      <c r="AD8" s="839"/>
      <c r="AE8" s="840"/>
      <c r="AF8" s="841">
        <v>1</v>
      </c>
      <c r="AG8" s="842"/>
      <c r="AH8" s="842"/>
      <c r="AI8" s="842"/>
      <c r="AJ8" s="843"/>
      <c r="AK8" s="844" t="s">
        <v>582</v>
      </c>
      <c r="AL8" s="845"/>
      <c r="AM8" s="845"/>
      <c r="AN8" s="845"/>
      <c r="AO8" s="845"/>
      <c r="AP8" s="845" t="s">
        <v>583</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4752</v>
      </c>
      <c r="R23" s="874"/>
      <c r="S23" s="874"/>
      <c r="T23" s="874"/>
      <c r="U23" s="874"/>
      <c r="V23" s="874">
        <v>4617</v>
      </c>
      <c r="W23" s="874"/>
      <c r="X23" s="874"/>
      <c r="Y23" s="874"/>
      <c r="Z23" s="874"/>
      <c r="AA23" s="874">
        <v>135</v>
      </c>
      <c r="AB23" s="874"/>
      <c r="AC23" s="874"/>
      <c r="AD23" s="874"/>
      <c r="AE23" s="875"/>
      <c r="AF23" s="876">
        <v>123</v>
      </c>
      <c r="AG23" s="874"/>
      <c r="AH23" s="874"/>
      <c r="AI23" s="874"/>
      <c r="AJ23" s="877"/>
      <c r="AK23" s="878"/>
      <c r="AL23" s="879"/>
      <c r="AM23" s="879"/>
      <c r="AN23" s="879"/>
      <c r="AO23" s="879"/>
      <c r="AP23" s="874">
        <v>3971</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914</v>
      </c>
      <c r="R28" s="903"/>
      <c r="S28" s="903"/>
      <c r="T28" s="903"/>
      <c r="U28" s="903"/>
      <c r="V28" s="903">
        <v>815</v>
      </c>
      <c r="W28" s="903"/>
      <c r="X28" s="903"/>
      <c r="Y28" s="903"/>
      <c r="Z28" s="903"/>
      <c r="AA28" s="903">
        <v>99</v>
      </c>
      <c r="AB28" s="903"/>
      <c r="AC28" s="903"/>
      <c r="AD28" s="903"/>
      <c r="AE28" s="904"/>
      <c r="AF28" s="905">
        <v>99</v>
      </c>
      <c r="AG28" s="903"/>
      <c r="AH28" s="903"/>
      <c r="AI28" s="903"/>
      <c r="AJ28" s="906"/>
      <c r="AK28" s="907">
        <v>94</v>
      </c>
      <c r="AL28" s="898"/>
      <c r="AM28" s="898"/>
      <c r="AN28" s="898"/>
      <c r="AO28" s="898"/>
      <c r="AP28" s="898" t="s">
        <v>596</v>
      </c>
      <c r="AQ28" s="898"/>
      <c r="AR28" s="898"/>
      <c r="AS28" s="898"/>
      <c r="AT28" s="898"/>
      <c r="AU28" s="898" t="s">
        <v>583</v>
      </c>
      <c r="AV28" s="898"/>
      <c r="AW28" s="898"/>
      <c r="AX28" s="898"/>
      <c r="AY28" s="898"/>
      <c r="AZ28" s="899" t="s">
        <v>583</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760</v>
      </c>
      <c r="R29" s="839"/>
      <c r="S29" s="839"/>
      <c r="T29" s="839"/>
      <c r="U29" s="839"/>
      <c r="V29" s="839">
        <v>725</v>
      </c>
      <c r="W29" s="839"/>
      <c r="X29" s="839"/>
      <c r="Y29" s="839"/>
      <c r="Z29" s="839"/>
      <c r="AA29" s="839">
        <v>35</v>
      </c>
      <c r="AB29" s="839"/>
      <c r="AC29" s="839"/>
      <c r="AD29" s="839"/>
      <c r="AE29" s="840"/>
      <c r="AF29" s="841">
        <v>35</v>
      </c>
      <c r="AG29" s="842"/>
      <c r="AH29" s="842"/>
      <c r="AI29" s="842"/>
      <c r="AJ29" s="843"/>
      <c r="AK29" s="910">
        <v>110</v>
      </c>
      <c r="AL29" s="911"/>
      <c r="AM29" s="911"/>
      <c r="AN29" s="911"/>
      <c r="AO29" s="911"/>
      <c r="AP29" s="911" t="s">
        <v>583</v>
      </c>
      <c r="AQ29" s="911"/>
      <c r="AR29" s="911"/>
      <c r="AS29" s="911"/>
      <c r="AT29" s="911"/>
      <c r="AU29" s="911" t="s">
        <v>597</v>
      </c>
      <c r="AV29" s="911"/>
      <c r="AW29" s="911"/>
      <c r="AX29" s="911"/>
      <c r="AY29" s="911"/>
      <c r="AZ29" s="912" t="s">
        <v>583</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72</v>
      </c>
      <c r="R30" s="839"/>
      <c r="S30" s="839"/>
      <c r="T30" s="839"/>
      <c r="U30" s="839"/>
      <c r="V30" s="839">
        <v>71</v>
      </c>
      <c r="W30" s="839"/>
      <c r="X30" s="839"/>
      <c r="Y30" s="839"/>
      <c r="Z30" s="839"/>
      <c r="AA30" s="839">
        <v>1</v>
      </c>
      <c r="AB30" s="839"/>
      <c r="AC30" s="839"/>
      <c r="AD30" s="839"/>
      <c r="AE30" s="840"/>
      <c r="AF30" s="841">
        <v>1</v>
      </c>
      <c r="AG30" s="842"/>
      <c r="AH30" s="842"/>
      <c r="AI30" s="842"/>
      <c r="AJ30" s="843"/>
      <c r="AK30" s="910">
        <v>27</v>
      </c>
      <c r="AL30" s="911"/>
      <c r="AM30" s="911"/>
      <c r="AN30" s="911"/>
      <c r="AO30" s="911"/>
      <c r="AP30" s="911" t="s">
        <v>583</v>
      </c>
      <c r="AQ30" s="911"/>
      <c r="AR30" s="911"/>
      <c r="AS30" s="911"/>
      <c r="AT30" s="911"/>
      <c r="AU30" s="911" t="s">
        <v>583</v>
      </c>
      <c r="AV30" s="911"/>
      <c r="AW30" s="911"/>
      <c r="AX30" s="911"/>
      <c r="AY30" s="911"/>
      <c r="AZ30" s="912" t="s">
        <v>598</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8</v>
      </c>
      <c r="R31" s="839"/>
      <c r="S31" s="839"/>
      <c r="T31" s="839"/>
      <c r="U31" s="839"/>
      <c r="V31" s="839">
        <v>7</v>
      </c>
      <c r="W31" s="839"/>
      <c r="X31" s="839"/>
      <c r="Y31" s="839"/>
      <c r="Z31" s="839"/>
      <c r="AA31" s="839">
        <v>1</v>
      </c>
      <c r="AB31" s="839"/>
      <c r="AC31" s="839"/>
      <c r="AD31" s="839"/>
      <c r="AE31" s="840"/>
      <c r="AF31" s="841">
        <v>0</v>
      </c>
      <c r="AG31" s="842"/>
      <c r="AH31" s="842"/>
      <c r="AI31" s="842"/>
      <c r="AJ31" s="843"/>
      <c r="AK31" s="910">
        <v>6</v>
      </c>
      <c r="AL31" s="911"/>
      <c r="AM31" s="911"/>
      <c r="AN31" s="911"/>
      <c r="AO31" s="911"/>
      <c r="AP31" s="911" t="s">
        <v>583</v>
      </c>
      <c r="AQ31" s="911"/>
      <c r="AR31" s="911"/>
      <c r="AS31" s="911"/>
      <c r="AT31" s="911"/>
      <c r="AU31" s="911" t="s">
        <v>583</v>
      </c>
      <c r="AV31" s="911"/>
      <c r="AW31" s="911"/>
      <c r="AX31" s="911"/>
      <c r="AY31" s="911"/>
      <c r="AZ31" s="912" t="s">
        <v>583</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404</v>
      </c>
      <c r="C32" s="836"/>
      <c r="D32" s="836"/>
      <c r="E32" s="836"/>
      <c r="F32" s="836"/>
      <c r="G32" s="836"/>
      <c r="H32" s="836"/>
      <c r="I32" s="836"/>
      <c r="J32" s="836"/>
      <c r="K32" s="836"/>
      <c r="L32" s="836"/>
      <c r="M32" s="836"/>
      <c r="N32" s="836"/>
      <c r="O32" s="836"/>
      <c r="P32" s="837"/>
      <c r="Q32" s="838">
        <v>178</v>
      </c>
      <c r="R32" s="839"/>
      <c r="S32" s="839"/>
      <c r="T32" s="839"/>
      <c r="U32" s="839"/>
      <c r="V32" s="839">
        <v>173</v>
      </c>
      <c r="W32" s="839"/>
      <c r="X32" s="839"/>
      <c r="Y32" s="839"/>
      <c r="Z32" s="839"/>
      <c r="AA32" s="839">
        <v>5</v>
      </c>
      <c r="AB32" s="839"/>
      <c r="AC32" s="839"/>
      <c r="AD32" s="839"/>
      <c r="AE32" s="840"/>
      <c r="AF32" s="841">
        <v>146</v>
      </c>
      <c r="AG32" s="842"/>
      <c r="AH32" s="842"/>
      <c r="AI32" s="842"/>
      <c r="AJ32" s="843"/>
      <c r="AK32" s="910" t="s">
        <v>599</v>
      </c>
      <c r="AL32" s="911"/>
      <c r="AM32" s="911"/>
      <c r="AN32" s="911"/>
      <c r="AO32" s="911"/>
      <c r="AP32" s="911">
        <v>307</v>
      </c>
      <c r="AQ32" s="911"/>
      <c r="AR32" s="911"/>
      <c r="AS32" s="911"/>
      <c r="AT32" s="911"/>
      <c r="AU32" s="911">
        <v>29</v>
      </c>
      <c r="AV32" s="911"/>
      <c r="AW32" s="911"/>
      <c r="AX32" s="911"/>
      <c r="AY32" s="911"/>
      <c r="AZ32" s="912" t="s">
        <v>600</v>
      </c>
      <c r="BA32" s="912"/>
      <c r="BB32" s="912"/>
      <c r="BC32" s="912"/>
      <c r="BD32" s="912"/>
      <c r="BE32" s="908" t="s">
        <v>405</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365</v>
      </c>
      <c r="R33" s="839"/>
      <c r="S33" s="839"/>
      <c r="T33" s="839"/>
      <c r="U33" s="839"/>
      <c r="V33" s="839">
        <v>354</v>
      </c>
      <c r="W33" s="839"/>
      <c r="X33" s="839"/>
      <c r="Y33" s="839"/>
      <c r="Z33" s="839"/>
      <c r="AA33" s="839">
        <v>11</v>
      </c>
      <c r="AB33" s="839"/>
      <c r="AC33" s="839"/>
      <c r="AD33" s="839"/>
      <c r="AE33" s="840"/>
      <c r="AF33" s="841">
        <v>11</v>
      </c>
      <c r="AG33" s="842"/>
      <c r="AH33" s="842"/>
      <c r="AI33" s="842"/>
      <c r="AJ33" s="843"/>
      <c r="AK33" s="910">
        <v>255</v>
      </c>
      <c r="AL33" s="911"/>
      <c r="AM33" s="911"/>
      <c r="AN33" s="911"/>
      <c r="AO33" s="911"/>
      <c r="AP33" s="911">
        <v>2143</v>
      </c>
      <c r="AQ33" s="911"/>
      <c r="AR33" s="911"/>
      <c r="AS33" s="911"/>
      <c r="AT33" s="911"/>
      <c r="AU33" s="911">
        <v>2107</v>
      </c>
      <c r="AV33" s="911"/>
      <c r="AW33" s="911"/>
      <c r="AX33" s="911"/>
      <c r="AY33" s="911"/>
      <c r="AZ33" s="912" t="s">
        <v>599</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t="s">
        <v>408</v>
      </c>
      <c r="C34" s="836"/>
      <c r="D34" s="836"/>
      <c r="E34" s="836"/>
      <c r="F34" s="836"/>
      <c r="G34" s="836"/>
      <c r="H34" s="836"/>
      <c r="I34" s="836"/>
      <c r="J34" s="836"/>
      <c r="K34" s="836"/>
      <c r="L34" s="836"/>
      <c r="M34" s="836"/>
      <c r="N34" s="836"/>
      <c r="O34" s="836"/>
      <c r="P34" s="837"/>
      <c r="Q34" s="838">
        <v>91</v>
      </c>
      <c r="R34" s="839"/>
      <c r="S34" s="839"/>
      <c r="T34" s="839"/>
      <c r="U34" s="839"/>
      <c r="V34" s="839">
        <v>90</v>
      </c>
      <c r="W34" s="839"/>
      <c r="X34" s="839"/>
      <c r="Y34" s="839"/>
      <c r="Z34" s="839"/>
      <c r="AA34" s="839">
        <v>1</v>
      </c>
      <c r="AB34" s="839"/>
      <c r="AC34" s="839"/>
      <c r="AD34" s="839"/>
      <c r="AE34" s="840"/>
      <c r="AF34" s="841" t="s">
        <v>409</v>
      </c>
      <c r="AG34" s="842"/>
      <c r="AH34" s="842"/>
      <c r="AI34" s="842"/>
      <c r="AJ34" s="843"/>
      <c r="AK34" s="910">
        <v>3</v>
      </c>
      <c r="AL34" s="911"/>
      <c r="AM34" s="911"/>
      <c r="AN34" s="911"/>
      <c r="AO34" s="911"/>
      <c r="AP34" s="911">
        <v>105</v>
      </c>
      <c r="AQ34" s="911"/>
      <c r="AR34" s="911"/>
      <c r="AS34" s="911"/>
      <c r="AT34" s="911"/>
      <c r="AU34" s="911">
        <v>105</v>
      </c>
      <c r="AV34" s="911"/>
      <c r="AW34" s="911"/>
      <c r="AX34" s="911"/>
      <c r="AY34" s="911"/>
      <c r="AZ34" s="912" t="s">
        <v>601</v>
      </c>
      <c r="BA34" s="912"/>
      <c r="BB34" s="912"/>
      <c r="BC34" s="912"/>
      <c r="BD34" s="912"/>
      <c r="BE34" s="908" t="s">
        <v>410</v>
      </c>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411</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412</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292</v>
      </c>
      <c r="AG63" s="922"/>
      <c r="AH63" s="922"/>
      <c r="AI63" s="922"/>
      <c r="AJ63" s="923"/>
      <c r="AK63" s="924"/>
      <c r="AL63" s="919"/>
      <c r="AM63" s="919"/>
      <c r="AN63" s="919"/>
      <c r="AO63" s="919"/>
      <c r="AP63" s="922">
        <v>2555</v>
      </c>
      <c r="AQ63" s="922"/>
      <c r="AR63" s="922"/>
      <c r="AS63" s="922"/>
      <c r="AT63" s="922"/>
      <c r="AU63" s="922">
        <v>2241</v>
      </c>
      <c r="AV63" s="922"/>
      <c r="AW63" s="922"/>
      <c r="AX63" s="922"/>
      <c r="AY63" s="922"/>
      <c r="AZ63" s="926"/>
      <c r="BA63" s="926"/>
      <c r="BB63" s="926"/>
      <c r="BC63" s="926"/>
      <c r="BD63" s="926"/>
      <c r="BE63" s="927"/>
      <c r="BF63" s="927"/>
      <c r="BG63" s="927"/>
      <c r="BH63" s="927"/>
      <c r="BI63" s="928"/>
      <c r="BJ63" s="929" t="s">
        <v>128</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414</v>
      </c>
      <c r="B66" s="821"/>
      <c r="C66" s="821"/>
      <c r="D66" s="821"/>
      <c r="E66" s="821"/>
      <c r="F66" s="821"/>
      <c r="G66" s="821"/>
      <c r="H66" s="821"/>
      <c r="I66" s="821"/>
      <c r="J66" s="821"/>
      <c r="K66" s="821"/>
      <c r="L66" s="821"/>
      <c r="M66" s="821"/>
      <c r="N66" s="821"/>
      <c r="O66" s="821"/>
      <c r="P66" s="822"/>
      <c r="Q66" s="797" t="s">
        <v>392</v>
      </c>
      <c r="R66" s="798"/>
      <c r="S66" s="798"/>
      <c r="T66" s="798"/>
      <c r="U66" s="799"/>
      <c r="V66" s="797" t="s">
        <v>393</v>
      </c>
      <c r="W66" s="798"/>
      <c r="X66" s="798"/>
      <c r="Y66" s="798"/>
      <c r="Z66" s="799"/>
      <c r="AA66" s="797" t="s">
        <v>415</v>
      </c>
      <c r="AB66" s="798"/>
      <c r="AC66" s="798"/>
      <c r="AD66" s="798"/>
      <c r="AE66" s="799"/>
      <c r="AF66" s="932" t="s">
        <v>416</v>
      </c>
      <c r="AG66" s="893"/>
      <c r="AH66" s="893"/>
      <c r="AI66" s="893"/>
      <c r="AJ66" s="933"/>
      <c r="AK66" s="797" t="s">
        <v>417</v>
      </c>
      <c r="AL66" s="821"/>
      <c r="AM66" s="821"/>
      <c r="AN66" s="821"/>
      <c r="AO66" s="822"/>
      <c r="AP66" s="797" t="s">
        <v>397</v>
      </c>
      <c r="AQ66" s="798"/>
      <c r="AR66" s="798"/>
      <c r="AS66" s="798"/>
      <c r="AT66" s="799"/>
      <c r="AU66" s="797" t="s">
        <v>418</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584</v>
      </c>
      <c r="C68" s="950"/>
      <c r="D68" s="950"/>
      <c r="E68" s="950"/>
      <c r="F68" s="950"/>
      <c r="G68" s="950"/>
      <c r="H68" s="950"/>
      <c r="I68" s="950"/>
      <c r="J68" s="950"/>
      <c r="K68" s="950"/>
      <c r="L68" s="950"/>
      <c r="M68" s="950"/>
      <c r="N68" s="950"/>
      <c r="O68" s="950"/>
      <c r="P68" s="951"/>
      <c r="Q68" s="952">
        <v>5</v>
      </c>
      <c r="R68" s="946"/>
      <c r="S68" s="946"/>
      <c r="T68" s="946"/>
      <c r="U68" s="946"/>
      <c r="V68" s="946">
        <v>4</v>
      </c>
      <c r="W68" s="946"/>
      <c r="X68" s="946"/>
      <c r="Y68" s="946"/>
      <c r="Z68" s="946"/>
      <c r="AA68" s="946">
        <v>0</v>
      </c>
      <c r="AB68" s="946"/>
      <c r="AC68" s="946"/>
      <c r="AD68" s="946"/>
      <c r="AE68" s="946"/>
      <c r="AF68" s="946">
        <v>0</v>
      </c>
      <c r="AG68" s="946"/>
      <c r="AH68" s="946"/>
      <c r="AI68" s="946"/>
      <c r="AJ68" s="946"/>
      <c r="AK68" s="946">
        <v>2</v>
      </c>
      <c r="AL68" s="946"/>
      <c r="AM68" s="946"/>
      <c r="AN68" s="946"/>
      <c r="AO68" s="946"/>
      <c r="AP68" s="946" t="s">
        <v>583</v>
      </c>
      <c r="AQ68" s="946"/>
      <c r="AR68" s="946"/>
      <c r="AS68" s="946"/>
      <c r="AT68" s="946"/>
      <c r="AU68" s="946" t="s">
        <v>583</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585</v>
      </c>
      <c r="C69" s="954"/>
      <c r="D69" s="954"/>
      <c r="E69" s="954"/>
      <c r="F69" s="954"/>
      <c r="G69" s="954"/>
      <c r="H69" s="954"/>
      <c r="I69" s="954"/>
      <c r="J69" s="954"/>
      <c r="K69" s="954"/>
      <c r="L69" s="954"/>
      <c r="M69" s="954"/>
      <c r="N69" s="954"/>
      <c r="O69" s="954"/>
      <c r="P69" s="955"/>
      <c r="Q69" s="956">
        <v>12068</v>
      </c>
      <c r="R69" s="911"/>
      <c r="S69" s="911"/>
      <c r="T69" s="911"/>
      <c r="U69" s="911"/>
      <c r="V69" s="911">
        <v>11720</v>
      </c>
      <c r="W69" s="911"/>
      <c r="X69" s="911"/>
      <c r="Y69" s="911"/>
      <c r="Z69" s="911"/>
      <c r="AA69" s="911">
        <v>347</v>
      </c>
      <c r="AB69" s="911"/>
      <c r="AC69" s="911"/>
      <c r="AD69" s="911"/>
      <c r="AE69" s="911"/>
      <c r="AF69" s="911">
        <v>347</v>
      </c>
      <c r="AG69" s="911"/>
      <c r="AH69" s="911"/>
      <c r="AI69" s="911"/>
      <c r="AJ69" s="911"/>
      <c r="AK69" s="911" t="s">
        <v>595</v>
      </c>
      <c r="AL69" s="911"/>
      <c r="AM69" s="911"/>
      <c r="AN69" s="911"/>
      <c r="AO69" s="911"/>
      <c r="AP69" s="911" t="s">
        <v>583</v>
      </c>
      <c r="AQ69" s="911"/>
      <c r="AR69" s="911"/>
      <c r="AS69" s="911"/>
      <c r="AT69" s="911"/>
      <c r="AU69" s="911" t="s">
        <v>583</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586</v>
      </c>
      <c r="C70" s="954"/>
      <c r="D70" s="954"/>
      <c r="E70" s="954"/>
      <c r="F70" s="954"/>
      <c r="G70" s="954"/>
      <c r="H70" s="954"/>
      <c r="I70" s="954"/>
      <c r="J70" s="954"/>
      <c r="K70" s="954"/>
      <c r="L70" s="954"/>
      <c r="M70" s="954"/>
      <c r="N70" s="954"/>
      <c r="O70" s="954"/>
      <c r="P70" s="955"/>
      <c r="Q70" s="956">
        <v>953</v>
      </c>
      <c r="R70" s="911"/>
      <c r="S70" s="911"/>
      <c r="T70" s="911"/>
      <c r="U70" s="911"/>
      <c r="V70" s="911">
        <v>951</v>
      </c>
      <c r="W70" s="911"/>
      <c r="X70" s="911"/>
      <c r="Y70" s="911"/>
      <c r="Z70" s="911"/>
      <c r="AA70" s="911">
        <v>2</v>
      </c>
      <c r="AB70" s="911"/>
      <c r="AC70" s="911"/>
      <c r="AD70" s="911"/>
      <c r="AE70" s="911"/>
      <c r="AF70" s="911">
        <v>2</v>
      </c>
      <c r="AG70" s="911"/>
      <c r="AH70" s="911"/>
      <c r="AI70" s="911"/>
      <c r="AJ70" s="911"/>
      <c r="AK70" s="911">
        <v>3</v>
      </c>
      <c r="AL70" s="911"/>
      <c r="AM70" s="911"/>
      <c r="AN70" s="911"/>
      <c r="AO70" s="911"/>
      <c r="AP70" s="911" t="s">
        <v>583</v>
      </c>
      <c r="AQ70" s="911"/>
      <c r="AR70" s="911"/>
      <c r="AS70" s="911"/>
      <c r="AT70" s="911"/>
      <c r="AU70" s="911" t="s">
        <v>583</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587</v>
      </c>
      <c r="C71" s="954"/>
      <c r="D71" s="954"/>
      <c r="E71" s="954"/>
      <c r="F71" s="954"/>
      <c r="G71" s="954"/>
      <c r="H71" s="954"/>
      <c r="I71" s="954"/>
      <c r="J71" s="954"/>
      <c r="K71" s="954"/>
      <c r="L71" s="954"/>
      <c r="M71" s="954"/>
      <c r="N71" s="954"/>
      <c r="O71" s="954"/>
      <c r="P71" s="955"/>
      <c r="Q71" s="956">
        <v>13523</v>
      </c>
      <c r="R71" s="911"/>
      <c r="S71" s="911"/>
      <c r="T71" s="911"/>
      <c r="U71" s="911"/>
      <c r="V71" s="911">
        <v>12902</v>
      </c>
      <c r="W71" s="911"/>
      <c r="X71" s="911"/>
      <c r="Y71" s="911"/>
      <c r="Z71" s="911"/>
      <c r="AA71" s="911">
        <v>621</v>
      </c>
      <c r="AB71" s="911"/>
      <c r="AC71" s="911"/>
      <c r="AD71" s="911"/>
      <c r="AE71" s="911"/>
      <c r="AF71" s="911">
        <v>82</v>
      </c>
      <c r="AG71" s="911"/>
      <c r="AH71" s="911"/>
      <c r="AI71" s="911"/>
      <c r="AJ71" s="911"/>
      <c r="AK71" s="911">
        <v>375</v>
      </c>
      <c r="AL71" s="911"/>
      <c r="AM71" s="911"/>
      <c r="AN71" s="911"/>
      <c r="AO71" s="911"/>
      <c r="AP71" s="911">
        <v>2490</v>
      </c>
      <c r="AQ71" s="911"/>
      <c r="AR71" s="911"/>
      <c r="AS71" s="911"/>
      <c r="AT71" s="911"/>
      <c r="AU71" s="911">
        <v>47</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588</v>
      </c>
      <c r="C72" s="954"/>
      <c r="D72" s="954"/>
      <c r="E72" s="954"/>
      <c r="F72" s="954"/>
      <c r="G72" s="954"/>
      <c r="H72" s="954"/>
      <c r="I72" s="954"/>
      <c r="J72" s="954"/>
      <c r="K72" s="954"/>
      <c r="L72" s="954"/>
      <c r="M72" s="954"/>
      <c r="N72" s="954"/>
      <c r="O72" s="954"/>
      <c r="P72" s="955"/>
      <c r="Q72" s="956">
        <v>146</v>
      </c>
      <c r="R72" s="911"/>
      <c r="S72" s="911"/>
      <c r="T72" s="911"/>
      <c r="U72" s="911"/>
      <c r="V72" s="911">
        <v>138</v>
      </c>
      <c r="W72" s="911"/>
      <c r="X72" s="911"/>
      <c r="Y72" s="911"/>
      <c r="Z72" s="911"/>
      <c r="AA72" s="911">
        <v>7</v>
      </c>
      <c r="AB72" s="911"/>
      <c r="AC72" s="911"/>
      <c r="AD72" s="911"/>
      <c r="AE72" s="911"/>
      <c r="AF72" s="911">
        <v>7</v>
      </c>
      <c r="AG72" s="911"/>
      <c r="AH72" s="911"/>
      <c r="AI72" s="911"/>
      <c r="AJ72" s="911"/>
      <c r="AK72" s="911" t="s">
        <v>583</v>
      </c>
      <c r="AL72" s="911"/>
      <c r="AM72" s="911"/>
      <c r="AN72" s="911"/>
      <c r="AO72" s="911"/>
      <c r="AP72" s="911" t="s">
        <v>583</v>
      </c>
      <c r="AQ72" s="911"/>
      <c r="AR72" s="911"/>
      <c r="AS72" s="911"/>
      <c r="AT72" s="911"/>
      <c r="AU72" s="911" t="s">
        <v>583</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589</v>
      </c>
      <c r="C73" s="954"/>
      <c r="D73" s="954"/>
      <c r="E73" s="954"/>
      <c r="F73" s="954"/>
      <c r="G73" s="954"/>
      <c r="H73" s="954"/>
      <c r="I73" s="954"/>
      <c r="J73" s="954"/>
      <c r="K73" s="954"/>
      <c r="L73" s="954"/>
      <c r="M73" s="954"/>
      <c r="N73" s="954"/>
      <c r="O73" s="954"/>
      <c r="P73" s="955"/>
      <c r="Q73" s="956">
        <v>870</v>
      </c>
      <c r="R73" s="911"/>
      <c r="S73" s="911"/>
      <c r="T73" s="911"/>
      <c r="U73" s="911"/>
      <c r="V73" s="911">
        <v>865</v>
      </c>
      <c r="W73" s="911"/>
      <c r="X73" s="911"/>
      <c r="Y73" s="911"/>
      <c r="Z73" s="911"/>
      <c r="AA73" s="911">
        <v>5</v>
      </c>
      <c r="AB73" s="911"/>
      <c r="AC73" s="911"/>
      <c r="AD73" s="911"/>
      <c r="AE73" s="911"/>
      <c r="AF73" s="911">
        <v>5</v>
      </c>
      <c r="AG73" s="911"/>
      <c r="AH73" s="911"/>
      <c r="AI73" s="911"/>
      <c r="AJ73" s="911"/>
      <c r="AK73" s="911">
        <v>9</v>
      </c>
      <c r="AL73" s="911"/>
      <c r="AM73" s="911"/>
      <c r="AN73" s="911"/>
      <c r="AO73" s="911"/>
      <c r="AP73" s="911">
        <v>7</v>
      </c>
      <c r="AQ73" s="911"/>
      <c r="AR73" s="911"/>
      <c r="AS73" s="911"/>
      <c r="AT73" s="911"/>
      <c r="AU73" s="911">
        <v>3</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590</v>
      </c>
      <c r="C74" s="954"/>
      <c r="D74" s="954"/>
      <c r="E74" s="954"/>
      <c r="F74" s="954"/>
      <c r="G74" s="954"/>
      <c r="H74" s="954"/>
      <c r="I74" s="954"/>
      <c r="J74" s="954"/>
      <c r="K74" s="954"/>
      <c r="L74" s="954"/>
      <c r="M74" s="954"/>
      <c r="N74" s="954"/>
      <c r="O74" s="954"/>
      <c r="P74" s="955"/>
      <c r="Q74" s="956">
        <v>1356</v>
      </c>
      <c r="R74" s="911"/>
      <c r="S74" s="911"/>
      <c r="T74" s="911"/>
      <c r="U74" s="911"/>
      <c r="V74" s="911">
        <v>1410</v>
      </c>
      <c r="W74" s="911"/>
      <c r="X74" s="911"/>
      <c r="Y74" s="911"/>
      <c r="Z74" s="911"/>
      <c r="AA74" s="911">
        <v>-55</v>
      </c>
      <c r="AB74" s="911"/>
      <c r="AC74" s="911"/>
      <c r="AD74" s="911"/>
      <c r="AE74" s="911"/>
      <c r="AF74" s="911">
        <v>27</v>
      </c>
      <c r="AG74" s="911"/>
      <c r="AH74" s="911"/>
      <c r="AI74" s="911"/>
      <c r="AJ74" s="911"/>
      <c r="AK74" s="911">
        <v>508</v>
      </c>
      <c r="AL74" s="911"/>
      <c r="AM74" s="911"/>
      <c r="AN74" s="911"/>
      <c r="AO74" s="911"/>
      <c r="AP74" s="911">
        <v>1397</v>
      </c>
      <c r="AQ74" s="911"/>
      <c r="AR74" s="911"/>
      <c r="AS74" s="911"/>
      <c r="AT74" s="911"/>
      <c r="AU74" s="911">
        <v>987</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591</v>
      </c>
      <c r="C75" s="954"/>
      <c r="D75" s="954"/>
      <c r="E75" s="954"/>
      <c r="F75" s="954"/>
      <c r="G75" s="954"/>
      <c r="H75" s="954"/>
      <c r="I75" s="954"/>
      <c r="J75" s="954"/>
      <c r="K75" s="954"/>
      <c r="L75" s="954"/>
      <c r="M75" s="954"/>
      <c r="N75" s="954"/>
      <c r="O75" s="954"/>
      <c r="P75" s="955"/>
      <c r="Q75" s="959">
        <v>682</v>
      </c>
      <c r="R75" s="960"/>
      <c r="S75" s="960"/>
      <c r="T75" s="960"/>
      <c r="U75" s="910"/>
      <c r="V75" s="961">
        <v>644</v>
      </c>
      <c r="W75" s="960"/>
      <c r="X75" s="960"/>
      <c r="Y75" s="960"/>
      <c r="Z75" s="910"/>
      <c r="AA75" s="961">
        <v>38</v>
      </c>
      <c r="AB75" s="960"/>
      <c r="AC75" s="960"/>
      <c r="AD75" s="960"/>
      <c r="AE75" s="910"/>
      <c r="AF75" s="961">
        <v>74</v>
      </c>
      <c r="AG75" s="960"/>
      <c r="AH75" s="960"/>
      <c r="AI75" s="960"/>
      <c r="AJ75" s="910"/>
      <c r="AK75" s="961">
        <v>224</v>
      </c>
      <c r="AL75" s="960"/>
      <c r="AM75" s="960"/>
      <c r="AN75" s="960"/>
      <c r="AO75" s="910"/>
      <c r="AP75" s="961">
        <v>1078</v>
      </c>
      <c r="AQ75" s="960"/>
      <c r="AR75" s="960"/>
      <c r="AS75" s="960"/>
      <c r="AT75" s="910"/>
      <c r="AU75" s="961">
        <v>447</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592</v>
      </c>
      <c r="C76" s="954"/>
      <c r="D76" s="954"/>
      <c r="E76" s="954"/>
      <c r="F76" s="954"/>
      <c r="G76" s="954"/>
      <c r="H76" s="954"/>
      <c r="I76" s="954"/>
      <c r="J76" s="954"/>
      <c r="K76" s="954"/>
      <c r="L76" s="954"/>
      <c r="M76" s="954"/>
      <c r="N76" s="954"/>
      <c r="O76" s="954"/>
      <c r="P76" s="955"/>
      <c r="Q76" s="959">
        <v>269</v>
      </c>
      <c r="R76" s="960"/>
      <c r="S76" s="960"/>
      <c r="T76" s="960"/>
      <c r="U76" s="910"/>
      <c r="V76" s="961">
        <v>158</v>
      </c>
      <c r="W76" s="960"/>
      <c r="X76" s="960"/>
      <c r="Y76" s="960"/>
      <c r="Z76" s="910"/>
      <c r="AA76" s="961">
        <v>111</v>
      </c>
      <c r="AB76" s="960"/>
      <c r="AC76" s="960"/>
      <c r="AD76" s="960"/>
      <c r="AE76" s="910"/>
      <c r="AF76" s="961">
        <v>111</v>
      </c>
      <c r="AG76" s="960"/>
      <c r="AH76" s="960"/>
      <c r="AI76" s="960"/>
      <c r="AJ76" s="910"/>
      <c r="AK76" s="961">
        <v>37</v>
      </c>
      <c r="AL76" s="960"/>
      <c r="AM76" s="960"/>
      <c r="AN76" s="960"/>
      <c r="AO76" s="910"/>
      <c r="AP76" s="961" t="s">
        <v>583</v>
      </c>
      <c r="AQ76" s="960"/>
      <c r="AR76" s="960"/>
      <c r="AS76" s="960"/>
      <c r="AT76" s="910"/>
      <c r="AU76" s="961" t="s">
        <v>583</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593</v>
      </c>
      <c r="C77" s="954"/>
      <c r="D77" s="954"/>
      <c r="E77" s="954"/>
      <c r="F77" s="954"/>
      <c r="G77" s="954"/>
      <c r="H77" s="954"/>
      <c r="I77" s="954"/>
      <c r="J77" s="954"/>
      <c r="K77" s="954"/>
      <c r="L77" s="954"/>
      <c r="M77" s="954"/>
      <c r="N77" s="954"/>
      <c r="O77" s="954"/>
      <c r="P77" s="955"/>
      <c r="Q77" s="959">
        <v>259116</v>
      </c>
      <c r="R77" s="960"/>
      <c r="S77" s="960"/>
      <c r="T77" s="960"/>
      <c r="U77" s="910"/>
      <c r="V77" s="961">
        <v>249624</v>
      </c>
      <c r="W77" s="960"/>
      <c r="X77" s="960"/>
      <c r="Y77" s="960"/>
      <c r="Z77" s="910"/>
      <c r="AA77" s="961">
        <v>9492</v>
      </c>
      <c r="AB77" s="960"/>
      <c r="AC77" s="960"/>
      <c r="AD77" s="960"/>
      <c r="AE77" s="910"/>
      <c r="AF77" s="961">
        <v>9491</v>
      </c>
      <c r="AG77" s="960"/>
      <c r="AH77" s="960"/>
      <c r="AI77" s="960"/>
      <c r="AJ77" s="910"/>
      <c r="AK77" s="961">
        <v>7985</v>
      </c>
      <c r="AL77" s="960"/>
      <c r="AM77" s="960"/>
      <c r="AN77" s="960"/>
      <c r="AO77" s="910"/>
      <c r="AP77" s="961" t="s">
        <v>583</v>
      </c>
      <c r="AQ77" s="960"/>
      <c r="AR77" s="960"/>
      <c r="AS77" s="960"/>
      <c r="AT77" s="910"/>
      <c r="AU77" s="961" t="s">
        <v>583</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c r="C78" s="954"/>
      <c r="D78" s="954"/>
      <c r="E78" s="954"/>
      <c r="F78" s="954"/>
      <c r="G78" s="954"/>
      <c r="H78" s="954"/>
      <c r="I78" s="954"/>
      <c r="J78" s="954"/>
      <c r="K78" s="954"/>
      <c r="L78" s="954"/>
      <c r="M78" s="954"/>
      <c r="N78" s="954"/>
      <c r="O78" s="954"/>
      <c r="P78" s="955"/>
      <c r="Q78" s="956"/>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c r="C79" s="954"/>
      <c r="D79" s="954"/>
      <c r="E79" s="954"/>
      <c r="F79" s="954"/>
      <c r="G79" s="954"/>
      <c r="H79" s="954"/>
      <c r="I79" s="954"/>
      <c r="J79" s="954"/>
      <c r="K79" s="954"/>
      <c r="L79" s="954"/>
      <c r="M79" s="954"/>
      <c r="N79" s="954"/>
      <c r="O79" s="954"/>
      <c r="P79" s="955"/>
      <c r="Q79" s="956"/>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c r="C80" s="954"/>
      <c r="D80" s="954"/>
      <c r="E80" s="954"/>
      <c r="F80" s="954"/>
      <c r="G80" s="954"/>
      <c r="H80" s="954"/>
      <c r="I80" s="954"/>
      <c r="J80" s="954"/>
      <c r="K80" s="954"/>
      <c r="L80" s="954"/>
      <c r="M80" s="954"/>
      <c r="N80" s="954"/>
      <c r="O80" s="954"/>
      <c r="P80" s="955"/>
      <c r="Q80" s="956"/>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419</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10146</v>
      </c>
      <c r="AG88" s="922"/>
      <c r="AH88" s="922"/>
      <c r="AI88" s="922"/>
      <c r="AJ88" s="922"/>
      <c r="AK88" s="919"/>
      <c r="AL88" s="919"/>
      <c r="AM88" s="919"/>
      <c r="AN88" s="919"/>
      <c r="AO88" s="919"/>
      <c r="AP88" s="922">
        <v>4972</v>
      </c>
      <c r="AQ88" s="922"/>
      <c r="AR88" s="922"/>
      <c r="AS88" s="922"/>
      <c r="AT88" s="922"/>
      <c r="AU88" s="922">
        <v>1484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420</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10</v>
      </c>
      <c r="CS102" s="930"/>
      <c r="CT102" s="930"/>
      <c r="CU102" s="930"/>
      <c r="CV102" s="973"/>
      <c r="CW102" s="972" t="s">
        <v>517</v>
      </c>
      <c r="CX102" s="930"/>
      <c r="CY102" s="930"/>
      <c r="CZ102" s="930"/>
      <c r="DA102" s="973"/>
      <c r="DB102" s="972" t="s">
        <v>517</v>
      </c>
      <c r="DC102" s="930"/>
      <c r="DD102" s="930"/>
      <c r="DE102" s="930"/>
      <c r="DF102" s="973"/>
      <c r="DG102" s="972" t="s">
        <v>517</v>
      </c>
      <c r="DH102" s="930"/>
      <c r="DI102" s="930"/>
      <c r="DJ102" s="930"/>
      <c r="DK102" s="973"/>
      <c r="DL102" s="972" t="s">
        <v>517</v>
      </c>
      <c r="DM102" s="930"/>
      <c r="DN102" s="930"/>
      <c r="DO102" s="930"/>
      <c r="DP102" s="973"/>
      <c r="DQ102" s="972" t="s">
        <v>517</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421</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422</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425</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426</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427</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428</v>
      </c>
      <c r="AB109" s="975"/>
      <c r="AC109" s="975"/>
      <c r="AD109" s="975"/>
      <c r="AE109" s="976"/>
      <c r="AF109" s="974" t="s">
        <v>305</v>
      </c>
      <c r="AG109" s="975"/>
      <c r="AH109" s="975"/>
      <c r="AI109" s="975"/>
      <c r="AJ109" s="976"/>
      <c r="AK109" s="974" t="s">
        <v>304</v>
      </c>
      <c r="AL109" s="975"/>
      <c r="AM109" s="975"/>
      <c r="AN109" s="975"/>
      <c r="AO109" s="976"/>
      <c r="AP109" s="974" t="s">
        <v>429</v>
      </c>
      <c r="AQ109" s="975"/>
      <c r="AR109" s="975"/>
      <c r="AS109" s="975"/>
      <c r="AT109" s="977"/>
      <c r="AU109" s="994" t="s">
        <v>427</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428</v>
      </c>
      <c r="BR109" s="975"/>
      <c r="BS109" s="975"/>
      <c r="BT109" s="975"/>
      <c r="BU109" s="976"/>
      <c r="BV109" s="974" t="s">
        <v>305</v>
      </c>
      <c r="BW109" s="975"/>
      <c r="BX109" s="975"/>
      <c r="BY109" s="975"/>
      <c r="BZ109" s="976"/>
      <c r="CA109" s="974" t="s">
        <v>304</v>
      </c>
      <c r="CB109" s="975"/>
      <c r="CC109" s="975"/>
      <c r="CD109" s="975"/>
      <c r="CE109" s="976"/>
      <c r="CF109" s="995" t="s">
        <v>429</v>
      </c>
      <c r="CG109" s="995"/>
      <c r="CH109" s="995"/>
      <c r="CI109" s="995"/>
      <c r="CJ109" s="995"/>
      <c r="CK109" s="974" t="s">
        <v>430</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428</v>
      </c>
      <c r="DH109" s="975"/>
      <c r="DI109" s="975"/>
      <c r="DJ109" s="975"/>
      <c r="DK109" s="976"/>
      <c r="DL109" s="974" t="s">
        <v>305</v>
      </c>
      <c r="DM109" s="975"/>
      <c r="DN109" s="975"/>
      <c r="DO109" s="975"/>
      <c r="DP109" s="976"/>
      <c r="DQ109" s="974" t="s">
        <v>304</v>
      </c>
      <c r="DR109" s="975"/>
      <c r="DS109" s="975"/>
      <c r="DT109" s="975"/>
      <c r="DU109" s="976"/>
      <c r="DV109" s="974" t="s">
        <v>429</v>
      </c>
      <c r="DW109" s="975"/>
      <c r="DX109" s="975"/>
      <c r="DY109" s="975"/>
      <c r="DZ109" s="977"/>
    </row>
    <row r="110" spans="1:131" s="246" customFormat="1" ht="26.25" customHeight="1" x14ac:dyDescent="0.15">
      <c r="A110" s="978" t="s">
        <v>431</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294682</v>
      </c>
      <c r="AB110" s="982"/>
      <c r="AC110" s="982"/>
      <c r="AD110" s="982"/>
      <c r="AE110" s="983"/>
      <c r="AF110" s="984">
        <v>313542</v>
      </c>
      <c r="AG110" s="982"/>
      <c r="AH110" s="982"/>
      <c r="AI110" s="982"/>
      <c r="AJ110" s="983"/>
      <c r="AK110" s="984">
        <v>318804</v>
      </c>
      <c r="AL110" s="982"/>
      <c r="AM110" s="982"/>
      <c r="AN110" s="982"/>
      <c r="AO110" s="983"/>
      <c r="AP110" s="985">
        <v>12.7</v>
      </c>
      <c r="AQ110" s="986"/>
      <c r="AR110" s="986"/>
      <c r="AS110" s="986"/>
      <c r="AT110" s="987"/>
      <c r="AU110" s="988" t="s">
        <v>72</v>
      </c>
      <c r="AV110" s="989"/>
      <c r="AW110" s="989"/>
      <c r="AX110" s="989"/>
      <c r="AY110" s="989"/>
      <c r="AZ110" s="1030" t="s">
        <v>432</v>
      </c>
      <c r="BA110" s="979"/>
      <c r="BB110" s="979"/>
      <c r="BC110" s="979"/>
      <c r="BD110" s="979"/>
      <c r="BE110" s="979"/>
      <c r="BF110" s="979"/>
      <c r="BG110" s="979"/>
      <c r="BH110" s="979"/>
      <c r="BI110" s="979"/>
      <c r="BJ110" s="979"/>
      <c r="BK110" s="979"/>
      <c r="BL110" s="979"/>
      <c r="BM110" s="979"/>
      <c r="BN110" s="979"/>
      <c r="BO110" s="979"/>
      <c r="BP110" s="980"/>
      <c r="BQ110" s="1016">
        <v>3932478</v>
      </c>
      <c r="BR110" s="1017"/>
      <c r="BS110" s="1017"/>
      <c r="BT110" s="1017"/>
      <c r="BU110" s="1017"/>
      <c r="BV110" s="1017">
        <v>3848060</v>
      </c>
      <c r="BW110" s="1017"/>
      <c r="BX110" s="1017"/>
      <c r="BY110" s="1017"/>
      <c r="BZ110" s="1017"/>
      <c r="CA110" s="1017">
        <v>3970973</v>
      </c>
      <c r="CB110" s="1017"/>
      <c r="CC110" s="1017"/>
      <c r="CD110" s="1017"/>
      <c r="CE110" s="1017"/>
      <c r="CF110" s="1031">
        <v>157.69999999999999</v>
      </c>
      <c r="CG110" s="1032"/>
      <c r="CH110" s="1032"/>
      <c r="CI110" s="1032"/>
      <c r="CJ110" s="1032"/>
      <c r="CK110" s="1033" t="s">
        <v>433</v>
      </c>
      <c r="CL110" s="1034"/>
      <c r="CM110" s="1013" t="s">
        <v>434</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435</v>
      </c>
      <c r="DH110" s="1017"/>
      <c r="DI110" s="1017"/>
      <c r="DJ110" s="1017"/>
      <c r="DK110" s="1017"/>
      <c r="DL110" s="1017" t="s">
        <v>435</v>
      </c>
      <c r="DM110" s="1017"/>
      <c r="DN110" s="1017"/>
      <c r="DO110" s="1017"/>
      <c r="DP110" s="1017"/>
      <c r="DQ110" s="1017" t="s">
        <v>436</v>
      </c>
      <c r="DR110" s="1017"/>
      <c r="DS110" s="1017"/>
      <c r="DT110" s="1017"/>
      <c r="DU110" s="1017"/>
      <c r="DV110" s="1018" t="s">
        <v>435</v>
      </c>
      <c r="DW110" s="1018"/>
      <c r="DX110" s="1018"/>
      <c r="DY110" s="1018"/>
      <c r="DZ110" s="1019"/>
    </row>
    <row r="111" spans="1:131" s="246" customFormat="1" ht="26.25" customHeight="1" x14ac:dyDescent="0.15">
      <c r="A111" s="1020" t="s">
        <v>437</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128</v>
      </c>
      <c r="AB111" s="1024"/>
      <c r="AC111" s="1024"/>
      <c r="AD111" s="1024"/>
      <c r="AE111" s="1025"/>
      <c r="AF111" s="1026" t="s">
        <v>436</v>
      </c>
      <c r="AG111" s="1024"/>
      <c r="AH111" s="1024"/>
      <c r="AI111" s="1024"/>
      <c r="AJ111" s="1025"/>
      <c r="AK111" s="1026" t="s">
        <v>436</v>
      </c>
      <c r="AL111" s="1024"/>
      <c r="AM111" s="1024"/>
      <c r="AN111" s="1024"/>
      <c r="AO111" s="1025"/>
      <c r="AP111" s="1027" t="s">
        <v>436</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409</v>
      </c>
      <c r="BR111" s="1010"/>
      <c r="BS111" s="1010"/>
      <c r="BT111" s="1010"/>
      <c r="BU111" s="1010"/>
      <c r="BV111" s="1010" t="s">
        <v>128</v>
      </c>
      <c r="BW111" s="1010"/>
      <c r="BX111" s="1010"/>
      <c r="BY111" s="1010"/>
      <c r="BZ111" s="1010"/>
      <c r="CA111" s="1010" t="s">
        <v>128</v>
      </c>
      <c r="CB111" s="1010"/>
      <c r="CC111" s="1010"/>
      <c r="CD111" s="1010"/>
      <c r="CE111" s="1010"/>
      <c r="CF111" s="1004" t="s">
        <v>436</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128</v>
      </c>
      <c r="DH111" s="1010"/>
      <c r="DI111" s="1010"/>
      <c r="DJ111" s="1010"/>
      <c r="DK111" s="1010"/>
      <c r="DL111" s="1010" t="s">
        <v>128</v>
      </c>
      <c r="DM111" s="1010"/>
      <c r="DN111" s="1010"/>
      <c r="DO111" s="1010"/>
      <c r="DP111" s="1010"/>
      <c r="DQ111" s="1010" t="s">
        <v>128</v>
      </c>
      <c r="DR111" s="1010"/>
      <c r="DS111" s="1010"/>
      <c r="DT111" s="1010"/>
      <c r="DU111" s="1010"/>
      <c r="DV111" s="1011" t="s">
        <v>128</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436</v>
      </c>
      <c r="AB112" s="1049"/>
      <c r="AC112" s="1049"/>
      <c r="AD112" s="1049"/>
      <c r="AE112" s="1050"/>
      <c r="AF112" s="1051" t="s">
        <v>128</v>
      </c>
      <c r="AG112" s="1049"/>
      <c r="AH112" s="1049"/>
      <c r="AI112" s="1049"/>
      <c r="AJ112" s="1050"/>
      <c r="AK112" s="1051" t="s">
        <v>128</v>
      </c>
      <c r="AL112" s="1049"/>
      <c r="AM112" s="1049"/>
      <c r="AN112" s="1049"/>
      <c r="AO112" s="1050"/>
      <c r="AP112" s="1052" t="s">
        <v>409</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2376995</v>
      </c>
      <c r="BR112" s="1010"/>
      <c r="BS112" s="1010"/>
      <c r="BT112" s="1010"/>
      <c r="BU112" s="1010"/>
      <c r="BV112" s="1010">
        <v>2266810</v>
      </c>
      <c r="BW112" s="1010"/>
      <c r="BX112" s="1010"/>
      <c r="BY112" s="1010"/>
      <c r="BZ112" s="1010"/>
      <c r="CA112" s="1010">
        <v>2240581</v>
      </c>
      <c r="CB112" s="1010"/>
      <c r="CC112" s="1010"/>
      <c r="CD112" s="1010"/>
      <c r="CE112" s="1010"/>
      <c r="CF112" s="1004">
        <v>89</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128</v>
      </c>
      <c r="DH112" s="1010"/>
      <c r="DI112" s="1010"/>
      <c r="DJ112" s="1010"/>
      <c r="DK112" s="1010"/>
      <c r="DL112" s="1010" t="s">
        <v>128</v>
      </c>
      <c r="DM112" s="1010"/>
      <c r="DN112" s="1010"/>
      <c r="DO112" s="1010"/>
      <c r="DP112" s="1010"/>
      <c r="DQ112" s="1010" t="s">
        <v>436</v>
      </c>
      <c r="DR112" s="1010"/>
      <c r="DS112" s="1010"/>
      <c r="DT112" s="1010"/>
      <c r="DU112" s="1010"/>
      <c r="DV112" s="1011" t="s">
        <v>436</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190358</v>
      </c>
      <c r="AB113" s="1024"/>
      <c r="AC113" s="1024"/>
      <c r="AD113" s="1024"/>
      <c r="AE113" s="1025"/>
      <c r="AF113" s="1026">
        <v>196399</v>
      </c>
      <c r="AG113" s="1024"/>
      <c r="AH113" s="1024"/>
      <c r="AI113" s="1024"/>
      <c r="AJ113" s="1025"/>
      <c r="AK113" s="1026">
        <v>196737</v>
      </c>
      <c r="AL113" s="1024"/>
      <c r="AM113" s="1024"/>
      <c r="AN113" s="1024"/>
      <c r="AO113" s="1025"/>
      <c r="AP113" s="1027">
        <v>7.8</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1716864</v>
      </c>
      <c r="BR113" s="1010"/>
      <c r="BS113" s="1010"/>
      <c r="BT113" s="1010"/>
      <c r="BU113" s="1010"/>
      <c r="BV113" s="1010">
        <v>1634667</v>
      </c>
      <c r="BW113" s="1010"/>
      <c r="BX113" s="1010"/>
      <c r="BY113" s="1010"/>
      <c r="BZ113" s="1010"/>
      <c r="CA113" s="1010">
        <v>1484423</v>
      </c>
      <c r="CB113" s="1010"/>
      <c r="CC113" s="1010"/>
      <c r="CD113" s="1010"/>
      <c r="CE113" s="1010"/>
      <c r="CF113" s="1004">
        <v>59</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128</v>
      </c>
      <c r="DH113" s="1049"/>
      <c r="DI113" s="1049"/>
      <c r="DJ113" s="1049"/>
      <c r="DK113" s="1050"/>
      <c r="DL113" s="1051" t="s">
        <v>436</v>
      </c>
      <c r="DM113" s="1049"/>
      <c r="DN113" s="1049"/>
      <c r="DO113" s="1049"/>
      <c r="DP113" s="1050"/>
      <c r="DQ113" s="1051" t="s">
        <v>436</v>
      </c>
      <c r="DR113" s="1049"/>
      <c r="DS113" s="1049"/>
      <c r="DT113" s="1049"/>
      <c r="DU113" s="1050"/>
      <c r="DV113" s="1052" t="s">
        <v>436</v>
      </c>
      <c r="DW113" s="1053"/>
      <c r="DX113" s="1053"/>
      <c r="DY113" s="1053"/>
      <c r="DZ113" s="1054"/>
    </row>
    <row r="114" spans="1:130" s="246" customFormat="1" ht="26.25" customHeight="1" x14ac:dyDescent="0.15">
      <c r="A114" s="1044"/>
      <c r="B114" s="1045"/>
      <c r="C114" s="1040" t="s">
        <v>447</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142690</v>
      </c>
      <c r="AB114" s="1049"/>
      <c r="AC114" s="1049"/>
      <c r="AD114" s="1049"/>
      <c r="AE114" s="1050"/>
      <c r="AF114" s="1051">
        <v>150769</v>
      </c>
      <c r="AG114" s="1049"/>
      <c r="AH114" s="1049"/>
      <c r="AI114" s="1049"/>
      <c r="AJ114" s="1050"/>
      <c r="AK114" s="1051">
        <v>176489</v>
      </c>
      <c r="AL114" s="1049"/>
      <c r="AM114" s="1049"/>
      <c r="AN114" s="1049"/>
      <c r="AO114" s="1050"/>
      <c r="AP114" s="1052">
        <v>7</v>
      </c>
      <c r="AQ114" s="1053"/>
      <c r="AR114" s="1053"/>
      <c r="AS114" s="1053"/>
      <c r="AT114" s="1054"/>
      <c r="AU114" s="990"/>
      <c r="AV114" s="991"/>
      <c r="AW114" s="991"/>
      <c r="AX114" s="991"/>
      <c r="AY114" s="991"/>
      <c r="AZ114" s="1039" t="s">
        <v>448</v>
      </c>
      <c r="BA114" s="1040"/>
      <c r="BB114" s="1040"/>
      <c r="BC114" s="1040"/>
      <c r="BD114" s="1040"/>
      <c r="BE114" s="1040"/>
      <c r="BF114" s="1040"/>
      <c r="BG114" s="1040"/>
      <c r="BH114" s="1040"/>
      <c r="BI114" s="1040"/>
      <c r="BJ114" s="1040"/>
      <c r="BK114" s="1040"/>
      <c r="BL114" s="1040"/>
      <c r="BM114" s="1040"/>
      <c r="BN114" s="1040"/>
      <c r="BO114" s="1040"/>
      <c r="BP114" s="1041"/>
      <c r="BQ114" s="1009">
        <v>657431</v>
      </c>
      <c r="BR114" s="1010"/>
      <c r="BS114" s="1010"/>
      <c r="BT114" s="1010"/>
      <c r="BU114" s="1010"/>
      <c r="BV114" s="1010">
        <v>678322</v>
      </c>
      <c r="BW114" s="1010"/>
      <c r="BX114" s="1010"/>
      <c r="BY114" s="1010"/>
      <c r="BZ114" s="1010"/>
      <c r="CA114" s="1010">
        <v>645129</v>
      </c>
      <c r="CB114" s="1010"/>
      <c r="CC114" s="1010"/>
      <c r="CD114" s="1010"/>
      <c r="CE114" s="1010"/>
      <c r="CF114" s="1004">
        <v>25.6</v>
      </c>
      <c r="CG114" s="1005"/>
      <c r="CH114" s="1005"/>
      <c r="CI114" s="1005"/>
      <c r="CJ114" s="1005"/>
      <c r="CK114" s="1035"/>
      <c r="CL114" s="1036"/>
      <c r="CM114" s="1006" t="s">
        <v>449</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128</v>
      </c>
      <c r="DH114" s="1049"/>
      <c r="DI114" s="1049"/>
      <c r="DJ114" s="1049"/>
      <c r="DK114" s="1050"/>
      <c r="DL114" s="1051" t="s">
        <v>409</v>
      </c>
      <c r="DM114" s="1049"/>
      <c r="DN114" s="1049"/>
      <c r="DO114" s="1049"/>
      <c r="DP114" s="1050"/>
      <c r="DQ114" s="1051" t="s">
        <v>409</v>
      </c>
      <c r="DR114" s="1049"/>
      <c r="DS114" s="1049"/>
      <c r="DT114" s="1049"/>
      <c r="DU114" s="1050"/>
      <c r="DV114" s="1052" t="s">
        <v>436</v>
      </c>
      <c r="DW114" s="1053"/>
      <c r="DX114" s="1053"/>
      <c r="DY114" s="1053"/>
      <c r="DZ114" s="1054"/>
    </row>
    <row r="115" spans="1:130" s="246" customFormat="1" ht="26.25" customHeight="1" x14ac:dyDescent="0.15">
      <c r="A115" s="1044"/>
      <c r="B115" s="1045"/>
      <c r="C115" s="1040" t="s">
        <v>450</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266</v>
      </c>
      <c r="AB115" s="1024"/>
      <c r="AC115" s="1024"/>
      <c r="AD115" s="1024"/>
      <c r="AE115" s="1025"/>
      <c r="AF115" s="1026">
        <v>206</v>
      </c>
      <c r="AG115" s="1024"/>
      <c r="AH115" s="1024"/>
      <c r="AI115" s="1024"/>
      <c r="AJ115" s="1025"/>
      <c r="AK115" s="1026">
        <v>113</v>
      </c>
      <c r="AL115" s="1024"/>
      <c r="AM115" s="1024"/>
      <c r="AN115" s="1024"/>
      <c r="AO115" s="1025"/>
      <c r="AP115" s="1027">
        <v>0</v>
      </c>
      <c r="AQ115" s="1028"/>
      <c r="AR115" s="1028"/>
      <c r="AS115" s="1028"/>
      <c r="AT115" s="1029"/>
      <c r="AU115" s="990"/>
      <c r="AV115" s="991"/>
      <c r="AW115" s="991"/>
      <c r="AX115" s="991"/>
      <c r="AY115" s="991"/>
      <c r="AZ115" s="1039" t="s">
        <v>451</v>
      </c>
      <c r="BA115" s="1040"/>
      <c r="BB115" s="1040"/>
      <c r="BC115" s="1040"/>
      <c r="BD115" s="1040"/>
      <c r="BE115" s="1040"/>
      <c r="BF115" s="1040"/>
      <c r="BG115" s="1040"/>
      <c r="BH115" s="1040"/>
      <c r="BI115" s="1040"/>
      <c r="BJ115" s="1040"/>
      <c r="BK115" s="1040"/>
      <c r="BL115" s="1040"/>
      <c r="BM115" s="1040"/>
      <c r="BN115" s="1040"/>
      <c r="BO115" s="1040"/>
      <c r="BP115" s="1041"/>
      <c r="BQ115" s="1009" t="s">
        <v>409</v>
      </c>
      <c r="BR115" s="1010"/>
      <c r="BS115" s="1010"/>
      <c r="BT115" s="1010"/>
      <c r="BU115" s="1010"/>
      <c r="BV115" s="1010" t="s">
        <v>436</v>
      </c>
      <c r="BW115" s="1010"/>
      <c r="BX115" s="1010"/>
      <c r="BY115" s="1010"/>
      <c r="BZ115" s="1010"/>
      <c r="CA115" s="1010" t="s">
        <v>409</v>
      </c>
      <c r="CB115" s="1010"/>
      <c r="CC115" s="1010"/>
      <c r="CD115" s="1010"/>
      <c r="CE115" s="1010"/>
      <c r="CF115" s="1004" t="s">
        <v>128</v>
      </c>
      <c r="CG115" s="1005"/>
      <c r="CH115" s="1005"/>
      <c r="CI115" s="1005"/>
      <c r="CJ115" s="1005"/>
      <c r="CK115" s="1035"/>
      <c r="CL115" s="1036"/>
      <c r="CM115" s="1039" t="s">
        <v>452</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409</v>
      </c>
      <c r="DH115" s="1049"/>
      <c r="DI115" s="1049"/>
      <c r="DJ115" s="1049"/>
      <c r="DK115" s="1050"/>
      <c r="DL115" s="1051" t="s">
        <v>128</v>
      </c>
      <c r="DM115" s="1049"/>
      <c r="DN115" s="1049"/>
      <c r="DO115" s="1049"/>
      <c r="DP115" s="1050"/>
      <c r="DQ115" s="1051" t="s">
        <v>128</v>
      </c>
      <c r="DR115" s="1049"/>
      <c r="DS115" s="1049"/>
      <c r="DT115" s="1049"/>
      <c r="DU115" s="1050"/>
      <c r="DV115" s="1052" t="s">
        <v>436</v>
      </c>
      <c r="DW115" s="1053"/>
      <c r="DX115" s="1053"/>
      <c r="DY115" s="1053"/>
      <c r="DZ115" s="1054"/>
    </row>
    <row r="116" spans="1:130" s="246" customFormat="1" ht="26.25" customHeight="1" x14ac:dyDescent="0.15">
      <c r="A116" s="1046"/>
      <c r="B116" s="1047"/>
      <c r="C116" s="1055" t="s">
        <v>453</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436</v>
      </c>
      <c r="AB116" s="1049"/>
      <c r="AC116" s="1049"/>
      <c r="AD116" s="1049"/>
      <c r="AE116" s="1050"/>
      <c r="AF116" s="1051" t="s">
        <v>128</v>
      </c>
      <c r="AG116" s="1049"/>
      <c r="AH116" s="1049"/>
      <c r="AI116" s="1049"/>
      <c r="AJ116" s="1050"/>
      <c r="AK116" s="1051" t="s">
        <v>409</v>
      </c>
      <c r="AL116" s="1049"/>
      <c r="AM116" s="1049"/>
      <c r="AN116" s="1049"/>
      <c r="AO116" s="1050"/>
      <c r="AP116" s="1052" t="s">
        <v>409</v>
      </c>
      <c r="AQ116" s="1053"/>
      <c r="AR116" s="1053"/>
      <c r="AS116" s="1053"/>
      <c r="AT116" s="1054"/>
      <c r="AU116" s="990"/>
      <c r="AV116" s="991"/>
      <c r="AW116" s="991"/>
      <c r="AX116" s="991"/>
      <c r="AY116" s="991"/>
      <c r="AZ116" s="1057" t="s">
        <v>454</v>
      </c>
      <c r="BA116" s="1058"/>
      <c r="BB116" s="1058"/>
      <c r="BC116" s="1058"/>
      <c r="BD116" s="1058"/>
      <c r="BE116" s="1058"/>
      <c r="BF116" s="1058"/>
      <c r="BG116" s="1058"/>
      <c r="BH116" s="1058"/>
      <c r="BI116" s="1058"/>
      <c r="BJ116" s="1058"/>
      <c r="BK116" s="1058"/>
      <c r="BL116" s="1058"/>
      <c r="BM116" s="1058"/>
      <c r="BN116" s="1058"/>
      <c r="BO116" s="1058"/>
      <c r="BP116" s="1059"/>
      <c r="BQ116" s="1009" t="s">
        <v>409</v>
      </c>
      <c r="BR116" s="1010"/>
      <c r="BS116" s="1010"/>
      <c r="BT116" s="1010"/>
      <c r="BU116" s="1010"/>
      <c r="BV116" s="1010" t="s">
        <v>436</v>
      </c>
      <c r="BW116" s="1010"/>
      <c r="BX116" s="1010"/>
      <c r="BY116" s="1010"/>
      <c r="BZ116" s="1010"/>
      <c r="CA116" s="1010" t="s">
        <v>409</v>
      </c>
      <c r="CB116" s="1010"/>
      <c r="CC116" s="1010"/>
      <c r="CD116" s="1010"/>
      <c r="CE116" s="1010"/>
      <c r="CF116" s="1004" t="s">
        <v>128</v>
      </c>
      <c r="CG116" s="1005"/>
      <c r="CH116" s="1005"/>
      <c r="CI116" s="1005"/>
      <c r="CJ116" s="1005"/>
      <c r="CK116" s="1035"/>
      <c r="CL116" s="1036"/>
      <c r="CM116" s="1006" t="s">
        <v>455</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436</v>
      </c>
      <c r="DH116" s="1049"/>
      <c r="DI116" s="1049"/>
      <c r="DJ116" s="1049"/>
      <c r="DK116" s="1050"/>
      <c r="DL116" s="1051" t="s">
        <v>128</v>
      </c>
      <c r="DM116" s="1049"/>
      <c r="DN116" s="1049"/>
      <c r="DO116" s="1049"/>
      <c r="DP116" s="1050"/>
      <c r="DQ116" s="1051" t="s">
        <v>409</v>
      </c>
      <c r="DR116" s="1049"/>
      <c r="DS116" s="1049"/>
      <c r="DT116" s="1049"/>
      <c r="DU116" s="1050"/>
      <c r="DV116" s="1052" t="s">
        <v>436</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456</v>
      </c>
      <c r="Z117" s="976"/>
      <c r="AA117" s="1066">
        <v>627996</v>
      </c>
      <c r="AB117" s="1067"/>
      <c r="AC117" s="1067"/>
      <c r="AD117" s="1067"/>
      <c r="AE117" s="1068"/>
      <c r="AF117" s="1069">
        <v>660916</v>
      </c>
      <c r="AG117" s="1067"/>
      <c r="AH117" s="1067"/>
      <c r="AI117" s="1067"/>
      <c r="AJ117" s="1068"/>
      <c r="AK117" s="1069">
        <v>692143</v>
      </c>
      <c r="AL117" s="1067"/>
      <c r="AM117" s="1067"/>
      <c r="AN117" s="1067"/>
      <c r="AO117" s="1068"/>
      <c r="AP117" s="1070"/>
      <c r="AQ117" s="1071"/>
      <c r="AR117" s="1071"/>
      <c r="AS117" s="1071"/>
      <c r="AT117" s="1072"/>
      <c r="AU117" s="990"/>
      <c r="AV117" s="991"/>
      <c r="AW117" s="991"/>
      <c r="AX117" s="991"/>
      <c r="AY117" s="991"/>
      <c r="AZ117" s="1057" t="s">
        <v>457</v>
      </c>
      <c r="BA117" s="1058"/>
      <c r="BB117" s="1058"/>
      <c r="BC117" s="1058"/>
      <c r="BD117" s="1058"/>
      <c r="BE117" s="1058"/>
      <c r="BF117" s="1058"/>
      <c r="BG117" s="1058"/>
      <c r="BH117" s="1058"/>
      <c r="BI117" s="1058"/>
      <c r="BJ117" s="1058"/>
      <c r="BK117" s="1058"/>
      <c r="BL117" s="1058"/>
      <c r="BM117" s="1058"/>
      <c r="BN117" s="1058"/>
      <c r="BO117" s="1058"/>
      <c r="BP117" s="1059"/>
      <c r="BQ117" s="1009" t="s">
        <v>436</v>
      </c>
      <c r="BR117" s="1010"/>
      <c r="BS117" s="1010"/>
      <c r="BT117" s="1010"/>
      <c r="BU117" s="1010"/>
      <c r="BV117" s="1010" t="s">
        <v>436</v>
      </c>
      <c r="BW117" s="1010"/>
      <c r="BX117" s="1010"/>
      <c r="BY117" s="1010"/>
      <c r="BZ117" s="1010"/>
      <c r="CA117" s="1010" t="s">
        <v>128</v>
      </c>
      <c r="CB117" s="1010"/>
      <c r="CC117" s="1010"/>
      <c r="CD117" s="1010"/>
      <c r="CE117" s="1010"/>
      <c r="CF117" s="1004" t="s">
        <v>436</v>
      </c>
      <c r="CG117" s="1005"/>
      <c r="CH117" s="1005"/>
      <c r="CI117" s="1005"/>
      <c r="CJ117" s="1005"/>
      <c r="CK117" s="1035"/>
      <c r="CL117" s="1036"/>
      <c r="CM117" s="1006" t="s">
        <v>458</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436</v>
      </c>
      <c r="DH117" s="1049"/>
      <c r="DI117" s="1049"/>
      <c r="DJ117" s="1049"/>
      <c r="DK117" s="1050"/>
      <c r="DL117" s="1051" t="s">
        <v>436</v>
      </c>
      <c r="DM117" s="1049"/>
      <c r="DN117" s="1049"/>
      <c r="DO117" s="1049"/>
      <c r="DP117" s="1050"/>
      <c r="DQ117" s="1051" t="s">
        <v>128</v>
      </c>
      <c r="DR117" s="1049"/>
      <c r="DS117" s="1049"/>
      <c r="DT117" s="1049"/>
      <c r="DU117" s="1050"/>
      <c r="DV117" s="1052" t="s">
        <v>436</v>
      </c>
      <c r="DW117" s="1053"/>
      <c r="DX117" s="1053"/>
      <c r="DY117" s="1053"/>
      <c r="DZ117" s="1054"/>
    </row>
    <row r="118" spans="1:130" s="246" customFormat="1" ht="26.25" customHeight="1" x14ac:dyDescent="0.15">
      <c r="A118" s="994" t="s">
        <v>430</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428</v>
      </c>
      <c r="AB118" s="975"/>
      <c r="AC118" s="975"/>
      <c r="AD118" s="975"/>
      <c r="AE118" s="976"/>
      <c r="AF118" s="974" t="s">
        <v>305</v>
      </c>
      <c r="AG118" s="975"/>
      <c r="AH118" s="975"/>
      <c r="AI118" s="975"/>
      <c r="AJ118" s="976"/>
      <c r="AK118" s="974" t="s">
        <v>304</v>
      </c>
      <c r="AL118" s="975"/>
      <c r="AM118" s="975"/>
      <c r="AN118" s="975"/>
      <c r="AO118" s="976"/>
      <c r="AP118" s="1061" t="s">
        <v>429</v>
      </c>
      <c r="AQ118" s="1062"/>
      <c r="AR118" s="1062"/>
      <c r="AS118" s="1062"/>
      <c r="AT118" s="1063"/>
      <c r="AU118" s="990"/>
      <c r="AV118" s="991"/>
      <c r="AW118" s="991"/>
      <c r="AX118" s="991"/>
      <c r="AY118" s="991"/>
      <c r="AZ118" s="1064" t="s">
        <v>459</v>
      </c>
      <c r="BA118" s="1055"/>
      <c r="BB118" s="1055"/>
      <c r="BC118" s="1055"/>
      <c r="BD118" s="1055"/>
      <c r="BE118" s="1055"/>
      <c r="BF118" s="1055"/>
      <c r="BG118" s="1055"/>
      <c r="BH118" s="1055"/>
      <c r="BI118" s="1055"/>
      <c r="BJ118" s="1055"/>
      <c r="BK118" s="1055"/>
      <c r="BL118" s="1055"/>
      <c r="BM118" s="1055"/>
      <c r="BN118" s="1055"/>
      <c r="BO118" s="1055"/>
      <c r="BP118" s="1056"/>
      <c r="BQ118" s="1087">
        <v>24163</v>
      </c>
      <c r="BR118" s="1088"/>
      <c r="BS118" s="1088"/>
      <c r="BT118" s="1088"/>
      <c r="BU118" s="1088"/>
      <c r="BV118" s="1088" t="s">
        <v>389</v>
      </c>
      <c r="BW118" s="1088"/>
      <c r="BX118" s="1088"/>
      <c r="BY118" s="1088"/>
      <c r="BZ118" s="1088"/>
      <c r="CA118" s="1088" t="s">
        <v>460</v>
      </c>
      <c r="CB118" s="1088"/>
      <c r="CC118" s="1088"/>
      <c r="CD118" s="1088"/>
      <c r="CE118" s="1088"/>
      <c r="CF118" s="1004" t="s">
        <v>128</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462</v>
      </c>
      <c r="DH118" s="1049"/>
      <c r="DI118" s="1049"/>
      <c r="DJ118" s="1049"/>
      <c r="DK118" s="1050"/>
      <c r="DL118" s="1051" t="s">
        <v>435</v>
      </c>
      <c r="DM118" s="1049"/>
      <c r="DN118" s="1049"/>
      <c r="DO118" s="1049"/>
      <c r="DP118" s="1050"/>
      <c r="DQ118" s="1051" t="s">
        <v>463</v>
      </c>
      <c r="DR118" s="1049"/>
      <c r="DS118" s="1049"/>
      <c r="DT118" s="1049"/>
      <c r="DU118" s="1050"/>
      <c r="DV118" s="1052" t="s">
        <v>128</v>
      </c>
      <c r="DW118" s="1053"/>
      <c r="DX118" s="1053"/>
      <c r="DY118" s="1053"/>
      <c r="DZ118" s="1054"/>
    </row>
    <row r="119" spans="1:130" s="246" customFormat="1" ht="26.25" customHeight="1" x14ac:dyDescent="0.15">
      <c r="A119" s="1148" t="s">
        <v>433</v>
      </c>
      <c r="B119" s="1034"/>
      <c r="C119" s="1013" t="s">
        <v>434</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128</v>
      </c>
      <c r="AB119" s="982"/>
      <c r="AC119" s="982"/>
      <c r="AD119" s="982"/>
      <c r="AE119" s="983"/>
      <c r="AF119" s="984" t="s">
        <v>464</v>
      </c>
      <c r="AG119" s="982"/>
      <c r="AH119" s="982"/>
      <c r="AI119" s="982"/>
      <c r="AJ119" s="983"/>
      <c r="AK119" s="984" t="s">
        <v>128</v>
      </c>
      <c r="AL119" s="982"/>
      <c r="AM119" s="982"/>
      <c r="AN119" s="982"/>
      <c r="AO119" s="983"/>
      <c r="AP119" s="985" t="s">
        <v>128</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465</v>
      </c>
      <c r="BP119" s="1096"/>
      <c r="BQ119" s="1087">
        <v>8707931</v>
      </c>
      <c r="BR119" s="1088"/>
      <c r="BS119" s="1088"/>
      <c r="BT119" s="1088"/>
      <c r="BU119" s="1088"/>
      <c r="BV119" s="1088">
        <v>8427859</v>
      </c>
      <c r="BW119" s="1088"/>
      <c r="BX119" s="1088"/>
      <c r="BY119" s="1088"/>
      <c r="BZ119" s="1088"/>
      <c r="CA119" s="1088">
        <v>8341106</v>
      </c>
      <c r="CB119" s="1088"/>
      <c r="CC119" s="1088"/>
      <c r="CD119" s="1088"/>
      <c r="CE119" s="1088"/>
      <c r="CF119" s="1089"/>
      <c r="CG119" s="1090"/>
      <c r="CH119" s="1090"/>
      <c r="CI119" s="1090"/>
      <c r="CJ119" s="1091"/>
      <c r="CK119" s="1037"/>
      <c r="CL119" s="1038"/>
      <c r="CM119" s="1092" t="s">
        <v>466</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128</v>
      </c>
      <c r="DH119" s="1074"/>
      <c r="DI119" s="1074"/>
      <c r="DJ119" s="1074"/>
      <c r="DK119" s="1075"/>
      <c r="DL119" s="1073" t="s">
        <v>128</v>
      </c>
      <c r="DM119" s="1074"/>
      <c r="DN119" s="1074"/>
      <c r="DO119" s="1074"/>
      <c r="DP119" s="1075"/>
      <c r="DQ119" s="1073" t="s">
        <v>128</v>
      </c>
      <c r="DR119" s="1074"/>
      <c r="DS119" s="1074"/>
      <c r="DT119" s="1074"/>
      <c r="DU119" s="1075"/>
      <c r="DV119" s="1076" t="s">
        <v>464</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467</v>
      </c>
      <c r="AB120" s="1049"/>
      <c r="AC120" s="1049"/>
      <c r="AD120" s="1049"/>
      <c r="AE120" s="1050"/>
      <c r="AF120" s="1051" t="s">
        <v>128</v>
      </c>
      <c r="AG120" s="1049"/>
      <c r="AH120" s="1049"/>
      <c r="AI120" s="1049"/>
      <c r="AJ120" s="1050"/>
      <c r="AK120" s="1051" t="s">
        <v>435</v>
      </c>
      <c r="AL120" s="1049"/>
      <c r="AM120" s="1049"/>
      <c r="AN120" s="1049"/>
      <c r="AO120" s="1050"/>
      <c r="AP120" s="1052" t="s">
        <v>462</v>
      </c>
      <c r="AQ120" s="1053"/>
      <c r="AR120" s="1053"/>
      <c r="AS120" s="1053"/>
      <c r="AT120" s="1054"/>
      <c r="AU120" s="1079" t="s">
        <v>468</v>
      </c>
      <c r="AV120" s="1080"/>
      <c r="AW120" s="1080"/>
      <c r="AX120" s="1080"/>
      <c r="AY120" s="1081"/>
      <c r="AZ120" s="1030" t="s">
        <v>469</v>
      </c>
      <c r="BA120" s="979"/>
      <c r="BB120" s="979"/>
      <c r="BC120" s="979"/>
      <c r="BD120" s="979"/>
      <c r="BE120" s="979"/>
      <c r="BF120" s="979"/>
      <c r="BG120" s="979"/>
      <c r="BH120" s="979"/>
      <c r="BI120" s="979"/>
      <c r="BJ120" s="979"/>
      <c r="BK120" s="979"/>
      <c r="BL120" s="979"/>
      <c r="BM120" s="979"/>
      <c r="BN120" s="979"/>
      <c r="BO120" s="979"/>
      <c r="BP120" s="980"/>
      <c r="BQ120" s="1016">
        <v>1721409</v>
      </c>
      <c r="BR120" s="1017"/>
      <c r="BS120" s="1017"/>
      <c r="BT120" s="1017"/>
      <c r="BU120" s="1017"/>
      <c r="BV120" s="1017">
        <v>1556533</v>
      </c>
      <c r="BW120" s="1017"/>
      <c r="BX120" s="1017"/>
      <c r="BY120" s="1017"/>
      <c r="BZ120" s="1017"/>
      <c r="CA120" s="1017">
        <v>1413169</v>
      </c>
      <c r="CB120" s="1017"/>
      <c r="CC120" s="1017"/>
      <c r="CD120" s="1017"/>
      <c r="CE120" s="1017"/>
      <c r="CF120" s="1031">
        <v>56.1</v>
      </c>
      <c r="CG120" s="1032"/>
      <c r="CH120" s="1032"/>
      <c r="CI120" s="1032"/>
      <c r="CJ120" s="1032"/>
      <c r="CK120" s="1097" t="s">
        <v>470</v>
      </c>
      <c r="CL120" s="1098"/>
      <c r="CM120" s="1098"/>
      <c r="CN120" s="1098"/>
      <c r="CO120" s="1099"/>
      <c r="CP120" s="1105" t="s">
        <v>406</v>
      </c>
      <c r="CQ120" s="1106"/>
      <c r="CR120" s="1106"/>
      <c r="CS120" s="1106"/>
      <c r="CT120" s="1106"/>
      <c r="CU120" s="1106"/>
      <c r="CV120" s="1106"/>
      <c r="CW120" s="1106"/>
      <c r="CX120" s="1106"/>
      <c r="CY120" s="1106"/>
      <c r="CZ120" s="1106"/>
      <c r="DA120" s="1106"/>
      <c r="DB120" s="1106"/>
      <c r="DC120" s="1106"/>
      <c r="DD120" s="1106"/>
      <c r="DE120" s="1106"/>
      <c r="DF120" s="1107"/>
      <c r="DG120" s="1016">
        <v>2376995</v>
      </c>
      <c r="DH120" s="1017"/>
      <c r="DI120" s="1017"/>
      <c r="DJ120" s="1017"/>
      <c r="DK120" s="1017"/>
      <c r="DL120" s="1017">
        <v>2228222</v>
      </c>
      <c r="DM120" s="1017"/>
      <c r="DN120" s="1017"/>
      <c r="DO120" s="1017"/>
      <c r="DP120" s="1017"/>
      <c r="DQ120" s="1017">
        <v>2107024</v>
      </c>
      <c r="DR120" s="1017"/>
      <c r="DS120" s="1017"/>
      <c r="DT120" s="1017"/>
      <c r="DU120" s="1017"/>
      <c r="DV120" s="1018">
        <v>83.7</v>
      </c>
      <c r="DW120" s="1018"/>
      <c r="DX120" s="1018"/>
      <c r="DY120" s="1018"/>
      <c r="DZ120" s="1019"/>
    </row>
    <row r="121" spans="1:130" s="246" customFormat="1" ht="26.25" customHeight="1" x14ac:dyDescent="0.15">
      <c r="A121" s="1149"/>
      <c r="B121" s="1036"/>
      <c r="C121" s="1057" t="s">
        <v>471</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128</v>
      </c>
      <c r="AB121" s="1049"/>
      <c r="AC121" s="1049"/>
      <c r="AD121" s="1049"/>
      <c r="AE121" s="1050"/>
      <c r="AF121" s="1051" t="s">
        <v>460</v>
      </c>
      <c r="AG121" s="1049"/>
      <c r="AH121" s="1049"/>
      <c r="AI121" s="1049"/>
      <c r="AJ121" s="1050"/>
      <c r="AK121" s="1051" t="s">
        <v>435</v>
      </c>
      <c r="AL121" s="1049"/>
      <c r="AM121" s="1049"/>
      <c r="AN121" s="1049"/>
      <c r="AO121" s="1050"/>
      <c r="AP121" s="1052" t="s">
        <v>389</v>
      </c>
      <c r="AQ121" s="1053"/>
      <c r="AR121" s="1053"/>
      <c r="AS121" s="1053"/>
      <c r="AT121" s="1054"/>
      <c r="AU121" s="1082"/>
      <c r="AV121" s="1083"/>
      <c r="AW121" s="1083"/>
      <c r="AX121" s="1083"/>
      <c r="AY121" s="1084"/>
      <c r="AZ121" s="1039" t="s">
        <v>472</v>
      </c>
      <c r="BA121" s="1040"/>
      <c r="BB121" s="1040"/>
      <c r="BC121" s="1040"/>
      <c r="BD121" s="1040"/>
      <c r="BE121" s="1040"/>
      <c r="BF121" s="1040"/>
      <c r="BG121" s="1040"/>
      <c r="BH121" s="1040"/>
      <c r="BI121" s="1040"/>
      <c r="BJ121" s="1040"/>
      <c r="BK121" s="1040"/>
      <c r="BL121" s="1040"/>
      <c r="BM121" s="1040"/>
      <c r="BN121" s="1040"/>
      <c r="BO121" s="1040"/>
      <c r="BP121" s="1041"/>
      <c r="BQ121" s="1009">
        <v>124858</v>
      </c>
      <c r="BR121" s="1010"/>
      <c r="BS121" s="1010"/>
      <c r="BT121" s="1010"/>
      <c r="BU121" s="1010"/>
      <c r="BV121" s="1010">
        <v>116999</v>
      </c>
      <c r="BW121" s="1010"/>
      <c r="BX121" s="1010"/>
      <c r="BY121" s="1010"/>
      <c r="BZ121" s="1010"/>
      <c r="CA121" s="1010">
        <v>94526</v>
      </c>
      <c r="CB121" s="1010"/>
      <c r="CC121" s="1010"/>
      <c r="CD121" s="1010"/>
      <c r="CE121" s="1010"/>
      <c r="CF121" s="1004">
        <v>3.8</v>
      </c>
      <c r="CG121" s="1005"/>
      <c r="CH121" s="1005"/>
      <c r="CI121" s="1005"/>
      <c r="CJ121" s="1005"/>
      <c r="CK121" s="1100"/>
      <c r="CL121" s="1101"/>
      <c r="CM121" s="1101"/>
      <c r="CN121" s="1101"/>
      <c r="CO121" s="1102"/>
      <c r="CP121" s="1110" t="s">
        <v>473</v>
      </c>
      <c r="CQ121" s="1111"/>
      <c r="CR121" s="1111"/>
      <c r="CS121" s="1111"/>
      <c r="CT121" s="1111"/>
      <c r="CU121" s="1111"/>
      <c r="CV121" s="1111"/>
      <c r="CW121" s="1111"/>
      <c r="CX121" s="1111"/>
      <c r="CY121" s="1111"/>
      <c r="CZ121" s="1111"/>
      <c r="DA121" s="1111"/>
      <c r="DB121" s="1111"/>
      <c r="DC121" s="1111"/>
      <c r="DD121" s="1111"/>
      <c r="DE121" s="1111"/>
      <c r="DF121" s="1112"/>
      <c r="DG121" s="1009" t="s">
        <v>128</v>
      </c>
      <c r="DH121" s="1010"/>
      <c r="DI121" s="1010"/>
      <c r="DJ121" s="1010"/>
      <c r="DK121" s="1010"/>
      <c r="DL121" s="1010">
        <v>17700</v>
      </c>
      <c r="DM121" s="1010"/>
      <c r="DN121" s="1010"/>
      <c r="DO121" s="1010"/>
      <c r="DP121" s="1010"/>
      <c r="DQ121" s="1010">
        <v>104700</v>
      </c>
      <c r="DR121" s="1010"/>
      <c r="DS121" s="1010"/>
      <c r="DT121" s="1010"/>
      <c r="DU121" s="1010"/>
      <c r="DV121" s="1011">
        <v>4.2</v>
      </c>
      <c r="DW121" s="1011"/>
      <c r="DX121" s="1011"/>
      <c r="DY121" s="1011"/>
      <c r="DZ121" s="1012"/>
    </row>
    <row r="122" spans="1:130" s="246" customFormat="1" ht="26.25" customHeight="1" x14ac:dyDescent="0.15">
      <c r="A122" s="1149"/>
      <c r="B122" s="1036"/>
      <c r="C122" s="1006" t="s">
        <v>449</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128</v>
      </c>
      <c r="AB122" s="1049"/>
      <c r="AC122" s="1049"/>
      <c r="AD122" s="1049"/>
      <c r="AE122" s="1050"/>
      <c r="AF122" s="1051" t="s">
        <v>128</v>
      </c>
      <c r="AG122" s="1049"/>
      <c r="AH122" s="1049"/>
      <c r="AI122" s="1049"/>
      <c r="AJ122" s="1050"/>
      <c r="AK122" s="1051" t="s">
        <v>128</v>
      </c>
      <c r="AL122" s="1049"/>
      <c r="AM122" s="1049"/>
      <c r="AN122" s="1049"/>
      <c r="AO122" s="1050"/>
      <c r="AP122" s="1052" t="s">
        <v>463</v>
      </c>
      <c r="AQ122" s="1053"/>
      <c r="AR122" s="1053"/>
      <c r="AS122" s="1053"/>
      <c r="AT122" s="1054"/>
      <c r="AU122" s="1082"/>
      <c r="AV122" s="1083"/>
      <c r="AW122" s="1083"/>
      <c r="AX122" s="1083"/>
      <c r="AY122" s="1084"/>
      <c r="AZ122" s="1064" t="s">
        <v>474</v>
      </c>
      <c r="BA122" s="1055"/>
      <c r="BB122" s="1055"/>
      <c r="BC122" s="1055"/>
      <c r="BD122" s="1055"/>
      <c r="BE122" s="1055"/>
      <c r="BF122" s="1055"/>
      <c r="BG122" s="1055"/>
      <c r="BH122" s="1055"/>
      <c r="BI122" s="1055"/>
      <c r="BJ122" s="1055"/>
      <c r="BK122" s="1055"/>
      <c r="BL122" s="1055"/>
      <c r="BM122" s="1055"/>
      <c r="BN122" s="1055"/>
      <c r="BO122" s="1055"/>
      <c r="BP122" s="1056"/>
      <c r="BQ122" s="1087">
        <v>4466735</v>
      </c>
      <c r="BR122" s="1088"/>
      <c r="BS122" s="1088"/>
      <c r="BT122" s="1088"/>
      <c r="BU122" s="1088"/>
      <c r="BV122" s="1088">
        <v>4177634</v>
      </c>
      <c r="BW122" s="1088"/>
      <c r="BX122" s="1088"/>
      <c r="BY122" s="1088"/>
      <c r="BZ122" s="1088"/>
      <c r="CA122" s="1088">
        <v>4077016</v>
      </c>
      <c r="CB122" s="1088"/>
      <c r="CC122" s="1088"/>
      <c r="CD122" s="1088"/>
      <c r="CE122" s="1088"/>
      <c r="CF122" s="1108">
        <v>162</v>
      </c>
      <c r="CG122" s="1109"/>
      <c r="CH122" s="1109"/>
      <c r="CI122" s="1109"/>
      <c r="CJ122" s="1109"/>
      <c r="CK122" s="1100"/>
      <c r="CL122" s="1101"/>
      <c r="CM122" s="1101"/>
      <c r="CN122" s="1101"/>
      <c r="CO122" s="1102"/>
      <c r="CP122" s="1110" t="s">
        <v>475</v>
      </c>
      <c r="CQ122" s="1111"/>
      <c r="CR122" s="1111"/>
      <c r="CS122" s="1111"/>
      <c r="CT122" s="1111"/>
      <c r="CU122" s="1111"/>
      <c r="CV122" s="1111"/>
      <c r="CW122" s="1111"/>
      <c r="CX122" s="1111"/>
      <c r="CY122" s="1111"/>
      <c r="CZ122" s="1111"/>
      <c r="DA122" s="1111"/>
      <c r="DB122" s="1111"/>
      <c r="DC122" s="1111"/>
      <c r="DD122" s="1111"/>
      <c r="DE122" s="1111"/>
      <c r="DF122" s="1112"/>
      <c r="DG122" s="1009" t="s">
        <v>464</v>
      </c>
      <c r="DH122" s="1010"/>
      <c r="DI122" s="1010"/>
      <c r="DJ122" s="1010"/>
      <c r="DK122" s="1010"/>
      <c r="DL122" s="1010">
        <v>20888</v>
      </c>
      <c r="DM122" s="1010"/>
      <c r="DN122" s="1010"/>
      <c r="DO122" s="1010"/>
      <c r="DP122" s="1010"/>
      <c r="DQ122" s="1010">
        <v>28857</v>
      </c>
      <c r="DR122" s="1010"/>
      <c r="DS122" s="1010"/>
      <c r="DT122" s="1010"/>
      <c r="DU122" s="1010"/>
      <c r="DV122" s="1011">
        <v>1.1000000000000001</v>
      </c>
      <c r="DW122" s="1011"/>
      <c r="DX122" s="1011"/>
      <c r="DY122" s="1011"/>
      <c r="DZ122" s="1012"/>
    </row>
    <row r="123" spans="1:130" s="246" customFormat="1" ht="26.25" customHeight="1" x14ac:dyDescent="0.15">
      <c r="A123" s="1149"/>
      <c r="B123" s="1036"/>
      <c r="C123" s="1006" t="s">
        <v>455</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128</v>
      </c>
      <c r="AB123" s="1049"/>
      <c r="AC123" s="1049"/>
      <c r="AD123" s="1049"/>
      <c r="AE123" s="1050"/>
      <c r="AF123" s="1051" t="s">
        <v>128</v>
      </c>
      <c r="AG123" s="1049"/>
      <c r="AH123" s="1049"/>
      <c r="AI123" s="1049"/>
      <c r="AJ123" s="1050"/>
      <c r="AK123" s="1051" t="s">
        <v>128</v>
      </c>
      <c r="AL123" s="1049"/>
      <c r="AM123" s="1049"/>
      <c r="AN123" s="1049"/>
      <c r="AO123" s="1050"/>
      <c r="AP123" s="1052" t="s">
        <v>435</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476</v>
      </c>
      <c r="BP123" s="1096"/>
      <c r="BQ123" s="1155">
        <v>6313002</v>
      </c>
      <c r="BR123" s="1156"/>
      <c r="BS123" s="1156"/>
      <c r="BT123" s="1156"/>
      <c r="BU123" s="1156"/>
      <c r="BV123" s="1156">
        <v>5851166</v>
      </c>
      <c r="BW123" s="1156"/>
      <c r="BX123" s="1156"/>
      <c r="BY123" s="1156"/>
      <c r="BZ123" s="1156"/>
      <c r="CA123" s="1156">
        <v>5584711</v>
      </c>
      <c r="CB123" s="1156"/>
      <c r="CC123" s="1156"/>
      <c r="CD123" s="1156"/>
      <c r="CE123" s="1156"/>
      <c r="CF123" s="1089"/>
      <c r="CG123" s="1090"/>
      <c r="CH123" s="1090"/>
      <c r="CI123" s="1090"/>
      <c r="CJ123" s="1091"/>
      <c r="CK123" s="1100"/>
      <c r="CL123" s="1101"/>
      <c r="CM123" s="1101"/>
      <c r="CN123" s="1101"/>
      <c r="CO123" s="1102"/>
      <c r="CP123" s="1110" t="s">
        <v>403</v>
      </c>
      <c r="CQ123" s="1111"/>
      <c r="CR123" s="1111"/>
      <c r="CS123" s="1111"/>
      <c r="CT123" s="1111"/>
      <c r="CU123" s="1111"/>
      <c r="CV123" s="1111"/>
      <c r="CW123" s="1111"/>
      <c r="CX123" s="1111"/>
      <c r="CY123" s="1111"/>
      <c r="CZ123" s="1111"/>
      <c r="DA123" s="1111"/>
      <c r="DB123" s="1111"/>
      <c r="DC123" s="1111"/>
      <c r="DD123" s="1111"/>
      <c r="DE123" s="1111"/>
      <c r="DF123" s="1112"/>
      <c r="DG123" s="1048" t="s">
        <v>128</v>
      </c>
      <c r="DH123" s="1049"/>
      <c r="DI123" s="1049"/>
      <c r="DJ123" s="1049"/>
      <c r="DK123" s="1050"/>
      <c r="DL123" s="1051" t="s">
        <v>128</v>
      </c>
      <c r="DM123" s="1049"/>
      <c r="DN123" s="1049"/>
      <c r="DO123" s="1049"/>
      <c r="DP123" s="1050"/>
      <c r="DQ123" s="1051" t="s">
        <v>477</v>
      </c>
      <c r="DR123" s="1049"/>
      <c r="DS123" s="1049"/>
      <c r="DT123" s="1049"/>
      <c r="DU123" s="1050"/>
      <c r="DV123" s="1052" t="s">
        <v>128</v>
      </c>
      <c r="DW123" s="1053"/>
      <c r="DX123" s="1053"/>
      <c r="DY123" s="1053"/>
      <c r="DZ123" s="1054"/>
    </row>
    <row r="124" spans="1:130" s="246" customFormat="1" ht="26.25" customHeight="1" thickBot="1" x14ac:dyDescent="0.2">
      <c r="A124" s="1149"/>
      <c r="B124" s="1036"/>
      <c r="C124" s="1006" t="s">
        <v>458</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128</v>
      </c>
      <c r="AB124" s="1049"/>
      <c r="AC124" s="1049"/>
      <c r="AD124" s="1049"/>
      <c r="AE124" s="1050"/>
      <c r="AF124" s="1051" t="s">
        <v>128</v>
      </c>
      <c r="AG124" s="1049"/>
      <c r="AH124" s="1049"/>
      <c r="AI124" s="1049"/>
      <c r="AJ124" s="1050"/>
      <c r="AK124" s="1051" t="s">
        <v>478</v>
      </c>
      <c r="AL124" s="1049"/>
      <c r="AM124" s="1049"/>
      <c r="AN124" s="1049"/>
      <c r="AO124" s="1050"/>
      <c r="AP124" s="1052" t="s">
        <v>477</v>
      </c>
      <c r="AQ124" s="1053"/>
      <c r="AR124" s="1053"/>
      <c r="AS124" s="1053"/>
      <c r="AT124" s="1054"/>
      <c r="AU124" s="1151" t="s">
        <v>479</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91.5</v>
      </c>
      <c r="BR124" s="1118"/>
      <c r="BS124" s="1118"/>
      <c r="BT124" s="1118"/>
      <c r="BU124" s="1118"/>
      <c r="BV124" s="1118">
        <v>100.6</v>
      </c>
      <c r="BW124" s="1118"/>
      <c r="BX124" s="1118"/>
      <c r="BY124" s="1118"/>
      <c r="BZ124" s="1118"/>
      <c r="CA124" s="1118">
        <v>109.4</v>
      </c>
      <c r="CB124" s="1118"/>
      <c r="CC124" s="1118"/>
      <c r="CD124" s="1118"/>
      <c r="CE124" s="1118"/>
      <c r="CF124" s="1119"/>
      <c r="CG124" s="1120"/>
      <c r="CH124" s="1120"/>
      <c r="CI124" s="1120"/>
      <c r="CJ124" s="1121"/>
      <c r="CK124" s="1103"/>
      <c r="CL124" s="1103"/>
      <c r="CM124" s="1103"/>
      <c r="CN124" s="1103"/>
      <c r="CO124" s="1104"/>
      <c r="CP124" s="1110" t="s">
        <v>480</v>
      </c>
      <c r="CQ124" s="1111"/>
      <c r="CR124" s="1111"/>
      <c r="CS124" s="1111"/>
      <c r="CT124" s="1111"/>
      <c r="CU124" s="1111"/>
      <c r="CV124" s="1111"/>
      <c r="CW124" s="1111"/>
      <c r="CX124" s="1111"/>
      <c r="CY124" s="1111"/>
      <c r="CZ124" s="1111"/>
      <c r="DA124" s="1111"/>
      <c r="DB124" s="1111"/>
      <c r="DC124" s="1111"/>
      <c r="DD124" s="1111"/>
      <c r="DE124" s="1111"/>
      <c r="DF124" s="1112"/>
      <c r="DG124" s="1095" t="s">
        <v>478</v>
      </c>
      <c r="DH124" s="1074"/>
      <c r="DI124" s="1074"/>
      <c r="DJ124" s="1074"/>
      <c r="DK124" s="1075"/>
      <c r="DL124" s="1073" t="s">
        <v>128</v>
      </c>
      <c r="DM124" s="1074"/>
      <c r="DN124" s="1074"/>
      <c r="DO124" s="1074"/>
      <c r="DP124" s="1075"/>
      <c r="DQ124" s="1073" t="s">
        <v>478</v>
      </c>
      <c r="DR124" s="1074"/>
      <c r="DS124" s="1074"/>
      <c r="DT124" s="1074"/>
      <c r="DU124" s="1075"/>
      <c r="DV124" s="1076" t="s">
        <v>128</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128</v>
      </c>
      <c r="AB125" s="1049"/>
      <c r="AC125" s="1049"/>
      <c r="AD125" s="1049"/>
      <c r="AE125" s="1050"/>
      <c r="AF125" s="1051" t="s">
        <v>128</v>
      </c>
      <c r="AG125" s="1049"/>
      <c r="AH125" s="1049"/>
      <c r="AI125" s="1049"/>
      <c r="AJ125" s="1050"/>
      <c r="AK125" s="1051" t="s">
        <v>128</v>
      </c>
      <c r="AL125" s="1049"/>
      <c r="AM125" s="1049"/>
      <c r="AN125" s="1049"/>
      <c r="AO125" s="1050"/>
      <c r="AP125" s="1052" t="s">
        <v>128</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481</v>
      </c>
      <c r="CL125" s="1098"/>
      <c r="CM125" s="1098"/>
      <c r="CN125" s="1098"/>
      <c r="CO125" s="1099"/>
      <c r="CP125" s="1030" t="s">
        <v>482</v>
      </c>
      <c r="CQ125" s="979"/>
      <c r="CR125" s="979"/>
      <c r="CS125" s="979"/>
      <c r="CT125" s="979"/>
      <c r="CU125" s="979"/>
      <c r="CV125" s="979"/>
      <c r="CW125" s="979"/>
      <c r="CX125" s="979"/>
      <c r="CY125" s="979"/>
      <c r="CZ125" s="979"/>
      <c r="DA125" s="979"/>
      <c r="DB125" s="979"/>
      <c r="DC125" s="979"/>
      <c r="DD125" s="979"/>
      <c r="DE125" s="979"/>
      <c r="DF125" s="980"/>
      <c r="DG125" s="1016" t="s">
        <v>128</v>
      </c>
      <c r="DH125" s="1017"/>
      <c r="DI125" s="1017"/>
      <c r="DJ125" s="1017"/>
      <c r="DK125" s="1017"/>
      <c r="DL125" s="1017" t="s">
        <v>128</v>
      </c>
      <c r="DM125" s="1017"/>
      <c r="DN125" s="1017"/>
      <c r="DO125" s="1017"/>
      <c r="DP125" s="1017"/>
      <c r="DQ125" s="1017" t="s">
        <v>128</v>
      </c>
      <c r="DR125" s="1017"/>
      <c r="DS125" s="1017"/>
      <c r="DT125" s="1017"/>
      <c r="DU125" s="1017"/>
      <c r="DV125" s="1018" t="s">
        <v>128</v>
      </c>
      <c r="DW125" s="1018"/>
      <c r="DX125" s="1018"/>
      <c r="DY125" s="1018"/>
      <c r="DZ125" s="1019"/>
    </row>
    <row r="126" spans="1:130" s="246" customFormat="1" ht="26.25" customHeight="1" thickBot="1" x14ac:dyDescent="0.2">
      <c r="A126" s="1149"/>
      <c r="B126" s="1036"/>
      <c r="C126" s="1006" t="s">
        <v>466</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128</v>
      </c>
      <c r="AB126" s="1049"/>
      <c r="AC126" s="1049"/>
      <c r="AD126" s="1049"/>
      <c r="AE126" s="1050"/>
      <c r="AF126" s="1051" t="s">
        <v>389</v>
      </c>
      <c r="AG126" s="1049"/>
      <c r="AH126" s="1049"/>
      <c r="AI126" s="1049"/>
      <c r="AJ126" s="1050"/>
      <c r="AK126" s="1051" t="s">
        <v>477</v>
      </c>
      <c r="AL126" s="1049"/>
      <c r="AM126" s="1049"/>
      <c r="AN126" s="1049"/>
      <c r="AO126" s="1050"/>
      <c r="AP126" s="1052" t="s">
        <v>462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483</v>
      </c>
      <c r="CQ126" s="1040"/>
      <c r="CR126" s="1040"/>
      <c r="CS126" s="1040"/>
      <c r="CT126" s="1040"/>
      <c r="CU126" s="1040"/>
      <c r="CV126" s="1040"/>
      <c r="CW126" s="1040"/>
      <c r="CX126" s="1040"/>
      <c r="CY126" s="1040"/>
      <c r="CZ126" s="1040"/>
      <c r="DA126" s="1040"/>
      <c r="DB126" s="1040"/>
      <c r="DC126" s="1040"/>
      <c r="DD126" s="1040"/>
      <c r="DE126" s="1040"/>
      <c r="DF126" s="1041"/>
      <c r="DG126" s="1009" t="s">
        <v>128</v>
      </c>
      <c r="DH126" s="1010"/>
      <c r="DI126" s="1010"/>
      <c r="DJ126" s="1010"/>
      <c r="DK126" s="1010"/>
      <c r="DL126" s="1010" t="s">
        <v>128</v>
      </c>
      <c r="DM126" s="1010"/>
      <c r="DN126" s="1010"/>
      <c r="DO126" s="1010"/>
      <c r="DP126" s="1010"/>
      <c r="DQ126" s="1010" t="s">
        <v>128</v>
      </c>
      <c r="DR126" s="1010"/>
      <c r="DS126" s="1010"/>
      <c r="DT126" s="1010"/>
      <c r="DU126" s="1010"/>
      <c r="DV126" s="1011" t="s">
        <v>128</v>
      </c>
      <c r="DW126" s="1011"/>
      <c r="DX126" s="1011"/>
      <c r="DY126" s="1011"/>
      <c r="DZ126" s="1012"/>
    </row>
    <row r="127" spans="1:130" s="246" customFormat="1" ht="26.25" customHeight="1" x14ac:dyDescent="0.15">
      <c r="A127" s="1150"/>
      <c r="B127" s="1038"/>
      <c r="C127" s="1092" t="s">
        <v>484</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v>266</v>
      </c>
      <c r="AB127" s="1049"/>
      <c r="AC127" s="1049"/>
      <c r="AD127" s="1049"/>
      <c r="AE127" s="1050"/>
      <c r="AF127" s="1051">
        <v>206</v>
      </c>
      <c r="AG127" s="1049"/>
      <c r="AH127" s="1049"/>
      <c r="AI127" s="1049"/>
      <c r="AJ127" s="1050"/>
      <c r="AK127" s="1051">
        <v>113</v>
      </c>
      <c r="AL127" s="1049"/>
      <c r="AM127" s="1049"/>
      <c r="AN127" s="1049"/>
      <c r="AO127" s="1050"/>
      <c r="AP127" s="1052">
        <v>0</v>
      </c>
      <c r="AQ127" s="1053"/>
      <c r="AR127" s="1053"/>
      <c r="AS127" s="1053"/>
      <c r="AT127" s="1054"/>
      <c r="AU127" s="282"/>
      <c r="AV127" s="282"/>
      <c r="AW127" s="282"/>
      <c r="AX127" s="1122" t="s">
        <v>485</v>
      </c>
      <c r="AY127" s="1123"/>
      <c r="AZ127" s="1123"/>
      <c r="BA127" s="1123"/>
      <c r="BB127" s="1123"/>
      <c r="BC127" s="1123"/>
      <c r="BD127" s="1123"/>
      <c r="BE127" s="1124"/>
      <c r="BF127" s="1125" t="s">
        <v>486</v>
      </c>
      <c r="BG127" s="1123"/>
      <c r="BH127" s="1123"/>
      <c r="BI127" s="1123"/>
      <c r="BJ127" s="1123"/>
      <c r="BK127" s="1123"/>
      <c r="BL127" s="1124"/>
      <c r="BM127" s="1125" t="s">
        <v>487</v>
      </c>
      <c r="BN127" s="1123"/>
      <c r="BO127" s="1123"/>
      <c r="BP127" s="1123"/>
      <c r="BQ127" s="1123"/>
      <c r="BR127" s="1123"/>
      <c r="BS127" s="1124"/>
      <c r="BT127" s="1125" t="s">
        <v>488</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489</v>
      </c>
      <c r="CQ127" s="1040"/>
      <c r="CR127" s="1040"/>
      <c r="CS127" s="1040"/>
      <c r="CT127" s="1040"/>
      <c r="CU127" s="1040"/>
      <c r="CV127" s="1040"/>
      <c r="CW127" s="1040"/>
      <c r="CX127" s="1040"/>
      <c r="CY127" s="1040"/>
      <c r="CZ127" s="1040"/>
      <c r="DA127" s="1040"/>
      <c r="DB127" s="1040"/>
      <c r="DC127" s="1040"/>
      <c r="DD127" s="1040"/>
      <c r="DE127" s="1040"/>
      <c r="DF127" s="1041"/>
      <c r="DG127" s="1009" t="s">
        <v>128</v>
      </c>
      <c r="DH127" s="1010"/>
      <c r="DI127" s="1010"/>
      <c r="DJ127" s="1010"/>
      <c r="DK127" s="1010"/>
      <c r="DL127" s="1010" t="s">
        <v>490</v>
      </c>
      <c r="DM127" s="1010"/>
      <c r="DN127" s="1010"/>
      <c r="DO127" s="1010"/>
      <c r="DP127" s="1010"/>
      <c r="DQ127" s="1010" t="s">
        <v>128</v>
      </c>
      <c r="DR127" s="1010"/>
      <c r="DS127" s="1010"/>
      <c r="DT127" s="1010"/>
      <c r="DU127" s="1010"/>
      <c r="DV127" s="1011" t="s">
        <v>467</v>
      </c>
      <c r="DW127" s="1011"/>
      <c r="DX127" s="1011"/>
      <c r="DY127" s="1011"/>
      <c r="DZ127" s="1012"/>
    </row>
    <row r="128" spans="1:130" s="246" customFormat="1" ht="26.25" customHeight="1" thickBot="1" x14ac:dyDescent="0.2">
      <c r="A128" s="1133" t="s">
        <v>491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492</v>
      </c>
      <c r="X128" s="1135"/>
      <c r="Y128" s="1135"/>
      <c r="Z128" s="1136"/>
      <c r="AA128" s="1137">
        <v>9971</v>
      </c>
      <c r="AB128" s="1138"/>
      <c r="AC128" s="1138"/>
      <c r="AD128" s="1138"/>
      <c r="AE128" s="1139"/>
      <c r="AF128" s="1140">
        <v>9960</v>
      </c>
      <c r="AG128" s="1138"/>
      <c r="AH128" s="1138"/>
      <c r="AI128" s="1138"/>
      <c r="AJ128" s="1139"/>
      <c r="AK128" s="1140">
        <v>5467</v>
      </c>
      <c r="AL128" s="1138"/>
      <c r="AM128" s="1138"/>
      <c r="AN128" s="1138"/>
      <c r="AO128" s="1139"/>
      <c r="AP128" s="1141"/>
      <c r="AQ128" s="1142"/>
      <c r="AR128" s="1142"/>
      <c r="AS128" s="1142"/>
      <c r="AT128" s="1143"/>
      <c r="AU128" s="282"/>
      <c r="AV128" s="282"/>
      <c r="AW128" s="282"/>
      <c r="AX128" s="978" t="s">
        <v>493</v>
      </c>
      <c r="AY128" s="979"/>
      <c r="AZ128" s="979"/>
      <c r="BA128" s="979"/>
      <c r="BB128" s="979"/>
      <c r="BC128" s="979"/>
      <c r="BD128" s="979"/>
      <c r="BE128" s="980"/>
      <c r="BF128" s="1144" t="s">
        <v>128</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494</v>
      </c>
      <c r="CQ128" s="1127"/>
      <c r="CR128" s="1127"/>
      <c r="CS128" s="1127"/>
      <c r="CT128" s="1127"/>
      <c r="CU128" s="1127"/>
      <c r="CV128" s="1127"/>
      <c r="CW128" s="1127"/>
      <c r="CX128" s="1127"/>
      <c r="CY128" s="1127"/>
      <c r="CZ128" s="1127"/>
      <c r="DA128" s="1127"/>
      <c r="DB128" s="1127"/>
      <c r="DC128" s="1127"/>
      <c r="DD128" s="1127"/>
      <c r="DE128" s="1127"/>
      <c r="DF128" s="1128"/>
      <c r="DG128" s="1129" t="s">
        <v>128</v>
      </c>
      <c r="DH128" s="1130"/>
      <c r="DI128" s="1130"/>
      <c r="DJ128" s="1130"/>
      <c r="DK128" s="1130"/>
      <c r="DL128" s="1130" t="s">
        <v>389</v>
      </c>
      <c r="DM128" s="1130"/>
      <c r="DN128" s="1130"/>
      <c r="DO128" s="1130"/>
      <c r="DP128" s="1130"/>
      <c r="DQ128" s="1130" t="s">
        <v>477</v>
      </c>
      <c r="DR128" s="1130"/>
      <c r="DS128" s="1130"/>
      <c r="DT128" s="1130"/>
      <c r="DU128" s="1130"/>
      <c r="DV128" s="1131" t="s">
        <v>128</v>
      </c>
      <c r="DW128" s="1131"/>
      <c r="DX128" s="1131"/>
      <c r="DY128" s="1131"/>
      <c r="DZ128" s="1132"/>
    </row>
    <row r="129" spans="1:131" s="246" customFormat="1" ht="26.25" customHeight="1" x14ac:dyDescent="0.15">
      <c r="A129" s="1020" t="s">
        <v>105</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495</v>
      </c>
      <c r="X129" s="1164"/>
      <c r="Y129" s="1164"/>
      <c r="Z129" s="1165"/>
      <c r="AA129" s="1048">
        <v>3030604</v>
      </c>
      <c r="AB129" s="1049"/>
      <c r="AC129" s="1049"/>
      <c r="AD129" s="1049"/>
      <c r="AE129" s="1050"/>
      <c r="AF129" s="1051">
        <v>2976356</v>
      </c>
      <c r="AG129" s="1049"/>
      <c r="AH129" s="1049"/>
      <c r="AI129" s="1049"/>
      <c r="AJ129" s="1050"/>
      <c r="AK129" s="1051">
        <v>2929205</v>
      </c>
      <c r="AL129" s="1049"/>
      <c r="AM129" s="1049"/>
      <c r="AN129" s="1049"/>
      <c r="AO129" s="1050"/>
      <c r="AP129" s="1166"/>
      <c r="AQ129" s="1167"/>
      <c r="AR129" s="1167"/>
      <c r="AS129" s="1167"/>
      <c r="AT129" s="1168"/>
      <c r="AU129" s="284"/>
      <c r="AV129" s="284"/>
      <c r="AW129" s="284"/>
      <c r="AX129" s="1157" t="s">
        <v>496</v>
      </c>
      <c r="AY129" s="1040"/>
      <c r="AZ129" s="1040"/>
      <c r="BA129" s="1040"/>
      <c r="BB129" s="1040"/>
      <c r="BC129" s="1040"/>
      <c r="BD129" s="1040"/>
      <c r="BE129" s="1041"/>
      <c r="BF129" s="1158" t="s">
        <v>128</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498</v>
      </c>
      <c r="X130" s="1164"/>
      <c r="Y130" s="1164"/>
      <c r="Z130" s="1165"/>
      <c r="AA130" s="1048">
        <v>413608</v>
      </c>
      <c r="AB130" s="1049"/>
      <c r="AC130" s="1049"/>
      <c r="AD130" s="1049"/>
      <c r="AE130" s="1050"/>
      <c r="AF130" s="1051">
        <v>416184</v>
      </c>
      <c r="AG130" s="1049"/>
      <c r="AH130" s="1049"/>
      <c r="AI130" s="1049"/>
      <c r="AJ130" s="1050"/>
      <c r="AK130" s="1051">
        <v>411937</v>
      </c>
      <c r="AL130" s="1049"/>
      <c r="AM130" s="1049"/>
      <c r="AN130" s="1049"/>
      <c r="AO130" s="1050"/>
      <c r="AP130" s="1166"/>
      <c r="AQ130" s="1167"/>
      <c r="AR130" s="1167"/>
      <c r="AS130" s="1167"/>
      <c r="AT130" s="1168"/>
      <c r="AU130" s="284"/>
      <c r="AV130" s="284"/>
      <c r="AW130" s="284"/>
      <c r="AX130" s="1157" t="s">
        <v>499</v>
      </c>
      <c r="AY130" s="1040"/>
      <c r="AZ130" s="1040"/>
      <c r="BA130" s="1040"/>
      <c r="BB130" s="1040"/>
      <c r="BC130" s="1040"/>
      <c r="BD130" s="1040"/>
      <c r="BE130" s="1041"/>
      <c r="BF130" s="1194">
        <v>9.1999999999999993</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500</v>
      </c>
      <c r="X131" s="1202"/>
      <c r="Y131" s="1202"/>
      <c r="Z131" s="1203"/>
      <c r="AA131" s="1095">
        <v>2616996</v>
      </c>
      <c r="AB131" s="1074"/>
      <c r="AC131" s="1074"/>
      <c r="AD131" s="1074"/>
      <c r="AE131" s="1075"/>
      <c r="AF131" s="1073">
        <v>2560172</v>
      </c>
      <c r="AG131" s="1074"/>
      <c r="AH131" s="1074"/>
      <c r="AI131" s="1074"/>
      <c r="AJ131" s="1075"/>
      <c r="AK131" s="1073">
        <v>2517268</v>
      </c>
      <c r="AL131" s="1074"/>
      <c r="AM131" s="1074"/>
      <c r="AN131" s="1074"/>
      <c r="AO131" s="1075"/>
      <c r="AP131" s="1204"/>
      <c r="AQ131" s="1205"/>
      <c r="AR131" s="1205"/>
      <c r="AS131" s="1205"/>
      <c r="AT131" s="1206"/>
      <c r="AU131" s="284"/>
      <c r="AV131" s="284"/>
      <c r="AW131" s="284"/>
      <c r="AX131" s="1176" t="s">
        <v>501</v>
      </c>
      <c r="AY131" s="1127"/>
      <c r="AZ131" s="1127"/>
      <c r="BA131" s="1127"/>
      <c r="BB131" s="1127"/>
      <c r="BC131" s="1127"/>
      <c r="BD131" s="1127"/>
      <c r="BE131" s="1128"/>
      <c r="BF131" s="1177">
        <v>109.4</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503</v>
      </c>
      <c r="W132" s="1187"/>
      <c r="X132" s="1187"/>
      <c r="Y132" s="1187"/>
      <c r="Z132" s="1188"/>
      <c r="AA132" s="1189">
        <v>7.811131542</v>
      </c>
      <c r="AB132" s="1190"/>
      <c r="AC132" s="1190"/>
      <c r="AD132" s="1190"/>
      <c r="AE132" s="1191"/>
      <c r="AF132" s="1192">
        <v>9.1701651300000009</v>
      </c>
      <c r="AG132" s="1190"/>
      <c r="AH132" s="1190"/>
      <c r="AI132" s="1190"/>
      <c r="AJ132" s="1191"/>
      <c r="AK132" s="1192">
        <v>10.91417362</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504</v>
      </c>
      <c r="W133" s="1170"/>
      <c r="X133" s="1170"/>
      <c r="Y133" s="1170"/>
      <c r="Z133" s="1171"/>
      <c r="AA133" s="1172">
        <v>7.8</v>
      </c>
      <c r="AB133" s="1173"/>
      <c r="AC133" s="1173"/>
      <c r="AD133" s="1173"/>
      <c r="AE133" s="1174"/>
      <c r="AF133" s="1172">
        <v>8</v>
      </c>
      <c r="AG133" s="1173"/>
      <c r="AH133" s="1173"/>
      <c r="AI133" s="1173"/>
      <c r="AJ133" s="1174"/>
      <c r="AK133" s="1172">
        <v>9.1999999999999993</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Litbhiq+4QTK+mpcdH9MwMYVZr7k7BevugU6EQcIzARPWmuzlJq3EK5G0ClUalZKv6KdE2kStb+26OLo1XQeg==" saltValue="YL70PP3zz/kWNsCfQIqQ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43" zoomScale="80" zoomScaleNormal="85" zoomScaleSheetLayoutView="8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HvaTM+yNK/Bxj4UhxijMO8/vvHVCBOZk+g8QPPX4krbd2cw+b6Y2Zn/m+smBHD466n5YlAWw4/5U4urh8PPpQ==" saltValue="HI6evhTLDNg3DMMMFt2Bb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90" zoomScaleNormal="9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rD9WAOwmhptnpbY0kDB5WCcAFzKpgv8P8VNCBHUOcfxaO7R3zGL2NTQLAKQAg61HDkg0N1MZA6JiPtpGiU+I+g==" saltValue="5WWwjQ7AARZPAd/BYDMs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513</v>
      </c>
      <c r="AL9" s="1213"/>
      <c r="AM9" s="1213"/>
      <c r="AN9" s="1214"/>
      <c r="AO9" s="312">
        <v>810111</v>
      </c>
      <c r="AP9" s="312">
        <v>117544</v>
      </c>
      <c r="AQ9" s="313">
        <v>107683</v>
      </c>
      <c r="AR9" s="314">
        <v>9.1999999999999993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514</v>
      </c>
      <c r="AL10" s="1213"/>
      <c r="AM10" s="1213"/>
      <c r="AN10" s="1214"/>
      <c r="AO10" s="315">
        <v>112666</v>
      </c>
      <c r="AP10" s="315">
        <v>16347</v>
      </c>
      <c r="AQ10" s="316">
        <v>13084</v>
      </c>
      <c r="AR10" s="317">
        <v>24.9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515</v>
      </c>
      <c r="AL11" s="1213"/>
      <c r="AM11" s="1213"/>
      <c r="AN11" s="1214"/>
      <c r="AO11" s="315">
        <v>119103</v>
      </c>
      <c r="AP11" s="315">
        <v>17281</v>
      </c>
      <c r="AQ11" s="316">
        <v>13980</v>
      </c>
      <c r="AR11" s="317">
        <v>23.6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516</v>
      </c>
      <c r="AL12" s="1213"/>
      <c r="AM12" s="1213"/>
      <c r="AN12" s="1214"/>
      <c r="AO12" s="315" t="s">
        <v>517</v>
      </c>
      <c r="AP12" s="315" t="s">
        <v>517</v>
      </c>
      <c r="AQ12" s="316">
        <v>1895</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518</v>
      </c>
      <c r="AL13" s="1213"/>
      <c r="AM13" s="1213"/>
      <c r="AN13" s="1214"/>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519</v>
      </c>
      <c r="AL14" s="1213"/>
      <c r="AM14" s="1213"/>
      <c r="AN14" s="1214"/>
      <c r="AO14" s="315">
        <v>46599</v>
      </c>
      <c r="AP14" s="315">
        <v>6761</v>
      </c>
      <c r="AQ14" s="316">
        <v>5185</v>
      </c>
      <c r="AR14" s="317">
        <v>30.4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520</v>
      </c>
      <c r="AL15" s="1213"/>
      <c r="AM15" s="1213"/>
      <c r="AN15" s="1214"/>
      <c r="AO15" s="315">
        <v>8817</v>
      </c>
      <c r="AP15" s="315">
        <v>1279</v>
      </c>
      <c r="AQ15" s="316">
        <v>2748</v>
      </c>
      <c r="AR15" s="317">
        <v>-53.5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521</v>
      </c>
      <c r="AL16" s="1216"/>
      <c r="AM16" s="1216"/>
      <c r="AN16" s="1217"/>
      <c r="AO16" s="315">
        <v>-65278</v>
      </c>
      <c r="AP16" s="315">
        <v>-9472</v>
      </c>
      <c r="AQ16" s="316">
        <v>-9965</v>
      </c>
      <c r="AR16" s="317">
        <v>-4.9000000000000004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1032018</v>
      </c>
      <c r="AP17" s="315">
        <v>149741</v>
      </c>
      <c r="AQ17" s="316">
        <v>134610</v>
      </c>
      <c r="AR17" s="317">
        <v>11.2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526</v>
      </c>
      <c r="AL21" s="1208"/>
      <c r="AM21" s="1208"/>
      <c r="AN21" s="1209"/>
      <c r="AO21" s="327">
        <v>14.07</v>
      </c>
      <c r="AP21" s="328">
        <v>12.5</v>
      </c>
      <c r="AQ21" s="329">
        <v>1.57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527</v>
      </c>
      <c r="AL22" s="1208"/>
      <c r="AM22" s="1208"/>
      <c r="AN22" s="1209"/>
      <c r="AO22" s="332">
        <v>96</v>
      </c>
      <c r="AP22" s="333">
        <v>95.7</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531</v>
      </c>
      <c r="AL32" s="1224"/>
      <c r="AM32" s="1224"/>
      <c r="AN32" s="1225"/>
      <c r="AO32" s="342">
        <v>318804</v>
      </c>
      <c r="AP32" s="342">
        <v>46257</v>
      </c>
      <c r="AQ32" s="343">
        <v>66752</v>
      </c>
      <c r="AR32" s="344">
        <v>-30.7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532</v>
      </c>
      <c r="AL33" s="1224"/>
      <c r="AM33" s="1224"/>
      <c r="AN33" s="1225"/>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533</v>
      </c>
      <c r="AL34" s="1224"/>
      <c r="AM34" s="1224"/>
      <c r="AN34" s="1225"/>
      <c r="AO34" s="342" t="s">
        <v>517</v>
      </c>
      <c r="AP34" s="342" t="s">
        <v>517</v>
      </c>
      <c r="AQ34" s="343" t="s">
        <v>517</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534</v>
      </c>
      <c r="AL35" s="1224"/>
      <c r="AM35" s="1224"/>
      <c r="AN35" s="1225"/>
      <c r="AO35" s="342">
        <v>196737</v>
      </c>
      <c r="AP35" s="342">
        <v>28546</v>
      </c>
      <c r="AQ35" s="343">
        <v>23231</v>
      </c>
      <c r="AR35" s="344">
        <v>22.9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535</v>
      </c>
      <c r="AL36" s="1224"/>
      <c r="AM36" s="1224"/>
      <c r="AN36" s="1225"/>
      <c r="AO36" s="342">
        <v>176489</v>
      </c>
      <c r="AP36" s="342">
        <v>25608</v>
      </c>
      <c r="AQ36" s="343">
        <v>3463</v>
      </c>
      <c r="AR36" s="344">
        <v>639.5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536</v>
      </c>
      <c r="AL37" s="1224"/>
      <c r="AM37" s="1224"/>
      <c r="AN37" s="1225"/>
      <c r="AO37" s="342">
        <v>113</v>
      </c>
      <c r="AP37" s="342">
        <v>16</v>
      </c>
      <c r="AQ37" s="343">
        <v>751</v>
      </c>
      <c r="AR37" s="344">
        <v>-97.9</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537</v>
      </c>
      <c r="AL38" s="1227"/>
      <c r="AM38" s="1227"/>
      <c r="AN38" s="1228"/>
      <c r="AO38" s="345" t="s">
        <v>517</v>
      </c>
      <c r="AP38" s="345" t="s">
        <v>517</v>
      </c>
      <c r="AQ38" s="346">
        <v>11</v>
      </c>
      <c r="AR38" s="334" t="s">
        <v>517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538</v>
      </c>
      <c r="AL39" s="1227"/>
      <c r="AM39" s="1227"/>
      <c r="AN39" s="1228"/>
      <c r="AO39" s="342">
        <v>-5467</v>
      </c>
      <c r="AP39" s="342">
        <v>-793</v>
      </c>
      <c r="AQ39" s="343">
        <v>-2100</v>
      </c>
      <c r="AR39" s="344">
        <v>-62.2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539</v>
      </c>
      <c r="AL40" s="1224"/>
      <c r="AM40" s="1224"/>
      <c r="AN40" s="1225"/>
      <c r="AO40" s="342">
        <v>-411937</v>
      </c>
      <c r="AP40" s="342">
        <v>-59770</v>
      </c>
      <c r="AQ40" s="343">
        <v>-67233</v>
      </c>
      <c r="AR40" s="344">
        <v>-11.1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299</v>
      </c>
      <c r="AL41" s="1230"/>
      <c r="AM41" s="1230"/>
      <c r="AN41" s="1231"/>
      <c r="AO41" s="342">
        <v>274739</v>
      </c>
      <c r="AP41" s="342">
        <v>39863</v>
      </c>
      <c r="AQ41" s="343">
        <v>24874</v>
      </c>
      <c r="AR41" s="344">
        <v>60.3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508</v>
      </c>
      <c r="AN49" s="1220" t="s">
        <v>543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653309</v>
      </c>
      <c r="AN51" s="364">
        <v>89286</v>
      </c>
      <c r="AO51" s="365">
        <v>-67.599999999999994</v>
      </c>
      <c r="AP51" s="366">
        <v>175675</v>
      </c>
      <c r="AQ51" s="367">
        <v>0.6</v>
      </c>
      <c r="AR51" s="368">
        <v>-68.2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625141</v>
      </c>
      <c r="AN52" s="372">
        <v>85437</v>
      </c>
      <c r="AO52" s="373">
        <v>-18</v>
      </c>
      <c r="AP52" s="374">
        <v>87698</v>
      </c>
      <c r="AQ52" s="375">
        <v>10</v>
      </c>
      <c r="AR52" s="376">
        <v>-28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739912</v>
      </c>
      <c r="AN53" s="364">
        <v>101636</v>
      </c>
      <c r="AO53" s="365">
        <v>13.8</v>
      </c>
      <c r="AP53" s="366">
        <v>162193</v>
      </c>
      <c r="AQ53" s="367">
        <v>-7.7</v>
      </c>
      <c r="AR53" s="368">
        <v>21.5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493690</v>
      </c>
      <c r="AN54" s="372">
        <v>67815</v>
      </c>
      <c r="AO54" s="373">
        <v>-20.6</v>
      </c>
      <c r="AP54" s="374">
        <v>79985</v>
      </c>
      <c r="AQ54" s="375">
        <v>-8.8000000000000007</v>
      </c>
      <c r="AR54" s="376">
        <v>-11.8</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542282</v>
      </c>
      <c r="AN55" s="364">
        <v>75982</v>
      </c>
      <c r="AO55" s="365">
        <v>-25.2</v>
      </c>
      <c r="AP55" s="366">
        <v>138651</v>
      </c>
      <c r="AQ55" s="367">
        <v>-14.5</v>
      </c>
      <c r="AR55" s="368">
        <v>-10.7</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448589</v>
      </c>
      <c r="AN56" s="372">
        <v>62854</v>
      </c>
      <c r="AO56" s="373">
        <v>-7.3</v>
      </c>
      <c r="AP56" s="374">
        <v>71211</v>
      </c>
      <c r="AQ56" s="375">
        <v>-11</v>
      </c>
      <c r="AR56" s="376">
        <v>3.7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380783</v>
      </c>
      <c r="AN57" s="364">
        <v>54421</v>
      </c>
      <c r="AO57" s="365">
        <v>-28.4</v>
      </c>
      <c r="AP57" s="366">
        <v>122882</v>
      </c>
      <c r="AQ57" s="367">
        <v>-11.4</v>
      </c>
      <c r="AR57" s="368">
        <v>-17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319123</v>
      </c>
      <c r="AN58" s="372">
        <v>45609</v>
      </c>
      <c r="AO58" s="373">
        <v>-27.4</v>
      </c>
      <c r="AP58" s="374">
        <v>65785</v>
      </c>
      <c r="AQ58" s="375">
        <v>-7.6</v>
      </c>
      <c r="AR58" s="376">
        <v>-19.8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572430</v>
      </c>
      <c r="AN59" s="364">
        <v>83057</v>
      </c>
      <c r="AO59" s="365">
        <v>52.6</v>
      </c>
      <c r="AP59" s="366">
        <v>114790</v>
      </c>
      <c r="AQ59" s="367">
        <v>-6.6</v>
      </c>
      <c r="AR59" s="368">
        <v>59.2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434857</v>
      </c>
      <c r="AN60" s="372">
        <v>63096</v>
      </c>
      <c r="AO60" s="373">
        <v>38.299999999999997</v>
      </c>
      <c r="AP60" s="374">
        <v>55601</v>
      </c>
      <c r="AQ60" s="375">
        <v>-15.5</v>
      </c>
      <c r="AR60" s="376">
        <v>53.8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577743</v>
      </c>
      <c r="AN61" s="379">
        <v>80876</v>
      </c>
      <c r="AO61" s="380">
        <v>-11</v>
      </c>
      <c r="AP61" s="381">
        <v>142838</v>
      </c>
      <c r="AQ61" s="382">
        <v>-7.9</v>
      </c>
      <c r="AR61" s="368">
        <v>-3.1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464280</v>
      </c>
      <c r="AN62" s="372">
        <v>64962</v>
      </c>
      <c r="AO62" s="373">
        <v>-7</v>
      </c>
      <c r="AP62" s="374">
        <v>72056</v>
      </c>
      <c r="AQ62" s="375">
        <v>-6.6</v>
      </c>
      <c r="AR62" s="376">
        <v>-0.4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Ud9gjyjIu1Uz7QCkLdR/AdXtPss0LnZlUw6DYtncQ5TRVSc+5o9A/5MJaFIaQllPW0HU6n6jr+H6Ldv2UNEamw==" saltValue="2Es3Ct1MuhQszeADTk4r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qqj63N+DRzNX1Ersaf963B2bdm95MM5SXloWWOIv8UbkhUkmEGKaznk58h1jtSxIE0SWScruIOrj7mG84aX7A==" saltValue="/ZZx8sfFKKAW/hikUJxNv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8pyExOa0GCGYKrqtTJpNjNatqMyEvIJSz/BtsRfE8NFf3Jyxcnbtu2MiyK5FKGwRkOcuc3Vs/f6U7jJbsVU5ig==" saltValue="/ivCg8mdqS7eqMlBivUpr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2" t="s">
        <v>3</v>
      </c>
      <c r="D47" s="1232"/>
      <c r="E47" s="1233"/>
      <c r="F47" s="11">
        <v>34.64</v>
      </c>
      <c r="G47" s="12">
        <v>37.35</v>
      </c>
      <c r="H47" s="12">
        <v>41.62</v>
      </c>
      <c r="I47" s="12">
        <v>34.92</v>
      </c>
      <c r="J47" s="13">
        <v>29.51</v>
      </c>
    </row>
    <row r="48" spans="2:10" ht="57.75" customHeight="1" x14ac:dyDescent="0.15">
      <c r="B48" s="14"/>
      <c r="C48" s="1234" t="s">
        <v>4</v>
      </c>
      <c r="D48" s="1234"/>
      <c r="E48" s="1235"/>
      <c r="F48" s="15">
        <v>4.3499999999999996</v>
      </c>
      <c r="G48" s="16">
        <v>4.59</v>
      </c>
      <c r="H48" s="16">
        <v>5.05</v>
      </c>
      <c r="I48" s="16">
        <v>5.2</v>
      </c>
      <c r="J48" s="17">
        <v>4.1900000000000004</v>
      </c>
    </row>
    <row r="49" spans="2:10" ht="57.75" customHeight="1" thickBot="1" x14ac:dyDescent="0.2">
      <c r="B49" s="18"/>
      <c r="C49" s="1236" t="s">
        <v>5</v>
      </c>
      <c r="D49" s="1236"/>
      <c r="E49" s="1237"/>
      <c r="F49" s="19" t="s">
        <v>564</v>
      </c>
      <c r="G49" s="20">
        <v>1.25</v>
      </c>
      <c r="H49" s="20">
        <v>1.93</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6bO3xhfbaHsaMEI6xNJlWJbdckhaiX7pmlwA5QZLyaXKP2FXoR0/1rMIMgvonvlyWzE2TnZdpa/7HKcKkfHgQ==" saltValue="Ce1xHVpXqWuwKbWcTYIq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2020-09-02T08:11:12Z</cp:lastPrinted>
  <dcterms:created xsi:type="dcterms:W3CDTF">2020-02-10T02:27:28Z</dcterms:created>
  <dcterms:modified xsi:type="dcterms:W3CDTF">2020-09-02T08:13:31Z</dcterms:modified>
  <cp:category/>
</cp:coreProperties>
</file>