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大槻\上下水道係関係\一般\経営分析\経営比較分析Ｒ１\"/>
    </mc:Choice>
  </mc:AlternateContent>
  <xr:revisionPtr revIDLastSave="0" documentId="13_ncr:1_{E94AF9D2-621A-458B-BB0A-3476A92543F8}" xr6:coauthVersionLast="36" xr6:coauthVersionMax="36" xr10:uidLastSave="{00000000-0000-0000-0000-000000000000}"/>
  <workbookProtection workbookAlgorithmName="SHA-512" workbookHashValue="GDRVs+e3Ruq1PD7PVxQ3FpJ+xTgZAvGEF5P4Tl1IYQgWgmdBTOQjiD5WiD8GW3n5gj0TEoI1O4czS6eDvGLLaQ==" workbookSaltValue="i5dwVY2zpqyXMiCW5S11UQ=="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W10" i="4"/>
  <c r="BB8" i="4"/>
  <c r="AL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<sst xmlns="http://schemas.openxmlformats.org/spreadsheetml/2006/main" count="247" uniqueCount="119">
  <si>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</si>
  <si>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</si>
  <si>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</si>
  <si>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</si>
  <si>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</si>
  <si>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</si>
  <si>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</si>
  <si>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</si>
  <si>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</si>
  <si>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</si>
  <si>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</si>
  <si>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</si>
  <si>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</si>
  <si>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</si>
  <si>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</si>
  <si>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</si>
  <si>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</si>
  <si>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</si>
  <si>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</si>
  <si>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</si>
  <si>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</si>
  <si>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</si>
  <si>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</si>
  <si>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</si>
  <si>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</si>
  <si>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</si>
  <si>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</si>
  <si>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</si>
  <si>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</si>
  <si>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</si>
  <si>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</si>
  <si>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</si>
  <si>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</si>
  <si>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</si>
  <si>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</si>
  <si>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</si>
  <si>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</si>
  <si>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</si>
  <si>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</si>
  <si>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</si>
  <si>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</si>
  <si>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</si>
  <si>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</si>
  <si>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</si>
  <si>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</si>
  <si>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</si>
  <si>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</si>
  <si>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</si>
  <si>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</si>
  <si>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</si>
  <si>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</si>
  <si>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</si>
  <si>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</si>
  <si>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</si>
  <si>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</si>
  <si>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</si>
  <si>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</si>
  <si>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</si>
  <si>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</si>
  <si>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</si>
  <si>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</si>
  <si>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</si>
  <si>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</si>
  <si>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</si>
  <si>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</si>
  <si>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</si>
  <si>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</si>
  <si>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</si>
  <si>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</si>
  <si>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</si>
  <si>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</si>
  <si>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</si>
  <si>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</si>
  <si>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</si>
  <si>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</si>
  <si>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</si>
  <si>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</si>
  <si>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</si>
  <si>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</si>
  <si>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</si>
  <si>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</si>
  <si>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</si>
  <si>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</si>
  <si>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</si>
  <si>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</si>
  <si>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</si>
  <si>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</si>
  <si>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</si>
  <si>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</si>
  <si>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</si>
  <si>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</si>
  <si>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</si>
  <si>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</si>
  <si>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</si>
  <si>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</si>
  <si>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</si>
  <si>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</si>
  <si>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</si>
  <si>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</si>
  <si>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</si>
  <si>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</si>
  <si>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</si>
  <si>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</si>
  <si>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</si>
  <si>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</si>
  <si>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</si>
  <si>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</si>
  <si>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</si>
  <si>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</si>
  <si>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</si>
  <si>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</si>
  <si>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</si>
  <si>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</si>
  <si>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</si>
  <si>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</si>
  <si>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</si>
  <si>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rPh sb="0" eb="3">
      <t>ジョウカソウ</t>
    </rPh>
    <rPh sb="3" eb="5">
      <t>セッチ</t>
    </rPh>
    <rPh sb="5" eb="7">
      <t>キスウ</t>
    </rPh>
    <rPh sb="11" eb="12">
      <t>キ</t>
    </rPh>
    <rPh sb="16" eb="18">
      <t>コンゴ</t>
    </rPh>
    <rPh sb="18" eb="20">
      <t>ゾウカ</t>
    </rPh>
    <rPh sb="25" eb="26">
      <t>ナ</t>
    </rPh>
    <rPh sb="28" eb="30">
      <t>ケイエイ</t>
    </rPh>
    <rPh sb="30" eb="32">
      <t>ジョウキョウ</t>
    </rPh>
    <rPh sb="37" eb="39">
      <t>スイイ</t>
    </rPh>
    <rPh sb="44" eb="45">
      <t>オモ</t>
    </rPh>
    <rPh sb="50" eb="52">
      <t>コンゴ</t>
    </rPh>
    <rPh sb="52" eb="54">
      <t>タイヨウ</t>
    </rPh>
    <rPh sb="54" eb="56">
      <t>ネンスウ</t>
    </rPh>
    <rPh sb="58" eb="59">
      <t>ネン</t>
    </rPh>
    <rPh sb="60" eb="61">
      <t>ムカ</t>
    </rPh>
    <rPh sb="63" eb="66">
      <t>ジョウカソウ</t>
    </rPh>
    <rPh sb="67" eb="70">
      <t>ケイカクテキ</t>
    </rPh>
    <rPh sb="71" eb="73">
      <t>コウシン</t>
    </rPh>
    <rPh sb="74" eb="76">
      <t>ヒツヨウ</t>
    </rPh>
    <rPh sb="86" eb="88">
      <t>サクテイ</t>
    </rPh>
    <rPh sb="90" eb="92">
      <t>ケイエイ</t>
    </rPh>
    <rPh sb="92" eb="94">
      <t>センリャク</t>
    </rPh>
    <rPh sb="95" eb="96">
      <t>モト</t>
    </rPh>
    <rPh sb="99" eb="102">
      <t>ケイカクテキ</t>
    </rPh>
    <rPh sb="103" eb="106">
      <t>コウリツテキ</t>
    </rPh>
    <rPh sb="107" eb="109">
      <t>ジギョウ</t>
    </rPh>
    <rPh sb="109" eb="111">
      <t>ウンエイ</t>
    </rPh>
    <rPh sb="112" eb="114">
      <t>スイシン</t>
    </rPh>
    <phoneticPr fontId="4"/>
  </si>
  <si>
    <t>①について、料金収入に加え地方債償還金が少なくなっている。しかし、使用料だけでは経費が回収できず一般会計からの繰入を行っている。
④について企業債残高対事業規模比率は、全額一般会計繰入金（基準内繰入）を財源としているため低水準となっている。
⑤について、①同様使用料だけでは経費が回収できない状況であるため、今後他の事業も含め使用料金の見直しが必要。　　　　　　　
⑥について、１戸当たりの使用人数が比較的多いため平均値を下回っていると思われる。　　　　　　　　　　
⑦について、浄化槽設置希望者が対象で有り稼働率は58.50％である。　　　　　　　
⑧について、浄化槽設置希望者が対象であるため、水洗化率は100％である。</t>
    <rPh sb="6" eb="8">
      <t>リョウキン</t>
    </rPh>
    <rPh sb="8" eb="10">
      <t>シュウニュウ</t>
    </rPh>
    <rPh sb="11" eb="12">
      <t>クワ</t>
    </rPh>
    <rPh sb="13" eb="16">
      <t>チホウサイ</t>
    </rPh>
    <rPh sb="16" eb="19">
      <t>ショウカンキン</t>
    </rPh>
    <rPh sb="20" eb="21">
      <t>スク</t>
    </rPh>
    <rPh sb="33" eb="36">
      <t>シヨウリョウ</t>
    </rPh>
    <rPh sb="40" eb="42">
      <t>ケイヒ</t>
    </rPh>
    <rPh sb="43" eb="45">
      <t>カイシュウ</t>
    </rPh>
    <rPh sb="48" eb="50">
      <t>イッパン</t>
    </rPh>
    <rPh sb="50" eb="52">
      <t>カイケイ</t>
    </rPh>
    <rPh sb="55" eb="57">
      <t>クリイレ</t>
    </rPh>
    <rPh sb="58" eb="59">
      <t>オコナ</t>
    </rPh>
    <rPh sb="128" eb="130">
      <t>ドウヨウ</t>
    </rPh>
    <rPh sb="130" eb="133">
      <t>シヨウリョウ</t>
    </rPh>
    <rPh sb="137" eb="139">
      <t>ケイヒ</t>
    </rPh>
    <rPh sb="140" eb="142">
      <t>カイシュウ</t>
    </rPh>
    <rPh sb="154" eb="156">
      <t>コンゴ</t>
    </rPh>
    <rPh sb="156" eb="157">
      <t>タ</t>
    </rPh>
    <rPh sb="158" eb="160">
      <t>ジギョウ</t>
    </rPh>
    <rPh sb="161" eb="162">
      <t>フク</t>
    </rPh>
    <rPh sb="163" eb="165">
      <t>シヨウ</t>
    </rPh>
    <rPh sb="165" eb="167">
      <t>リョウキン</t>
    </rPh>
    <rPh sb="168" eb="170">
      <t>ミナオ</t>
    </rPh>
    <rPh sb="172" eb="174">
      <t>ヒツヨウ</t>
    </rPh>
    <rPh sb="190" eb="191">
      <t>コ</t>
    </rPh>
    <rPh sb="191" eb="192">
      <t>ア</t>
    </rPh>
    <rPh sb="195" eb="197">
      <t>シヨウ</t>
    </rPh>
    <rPh sb="197" eb="199">
      <t>ニンズウ</t>
    </rPh>
    <rPh sb="200" eb="203">
      <t>ヒカクテキ</t>
    </rPh>
    <rPh sb="203" eb="204">
      <t>オオ</t>
    </rPh>
    <rPh sb="207" eb="210">
      <t>ヘイキンチ</t>
    </rPh>
    <rPh sb="211" eb="213">
      <t>シタマワ</t>
    </rPh>
    <rPh sb="218" eb="219">
      <t>オモ</t>
    </rPh>
    <rPh sb="240" eb="243">
      <t>ジョウカソウ</t>
    </rPh>
    <rPh sb="243" eb="245">
      <t>セッチ</t>
    </rPh>
    <rPh sb="245" eb="248">
      <t>キボウシャ</t>
    </rPh>
    <rPh sb="249" eb="251">
      <t>タイショウ</t>
    </rPh>
    <rPh sb="252" eb="253">
      <t>ア</t>
    </rPh>
    <rPh sb="254" eb="257">
      <t>カドウリツ</t>
    </rPh>
    <rPh sb="282" eb="285">
      <t>ジョウカソウ</t>
    </rPh>
    <rPh sb="285" eb="287">
      <t>セッチ</t>
    </rPh>
    <rPh sb="287" eb="290">
      <t>キボウシャ</t>
    </rPh>
    <rPh sb="291" eb="293">
      <t>タイショウ</t>
    </rPh>
    <rPh sb="299" eb="302">
      <t>スイセンカ</t>
    </rPh>
    <rPh sb="302" eb="303">
      <t>リツ</t>
    </rPh>
    <phoneticPr fontId="4"/>
  </si>
  <si>
    <t>平成17年度から使用を開始しており、14年を経過しブロワー等の故障が発生、その都度修繕、更新を行っている。</t>
    <rPh sb="0" eb="2">
      <t>ヘイセイ</t>
    </rPh>
    <rPh sb="4" eb="6">
      <t>ネンド</t>
    </rPh>
    <rPh sb="8" eb="10">
      <t>シヨウ</t>
    </rPh>
    <rPh sb="11" eb="13">
      <t>カイシ</t>
    </rPh>
    <rPh sb="20" eb="21">
      <t>ネン</t>
    </rPh>
    <rPh sb="22" eb="24">
      <t>ケイカ</t>
    </rPh>
    <rPh sb="29" eb="30">
      <t>トウ</t>
    </rPh>
    <rPh sb="31" eb="33">
      <t>コショウ</t>
    </rPh>
    <rPh sb="34" eb="36">
      <t>ハッセイ</t>
    </rPh>
    <rPh sb="39" eb="41">
      <t>ツド</t>
    </rPh>
    <rPh sb="41" eb="43">
      <t>シュウゼン</t>
    </rPh>
    <rPh sb="44" eb="46">
      <t>コウシン</t>
    </rPh>
    <rPh sb="47" eb="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</si>
</sst>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2D-4D4E-8DD7-751617E861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2D-4D4E-8DD7-751617E861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64.63</c:v>
                </c:pt>
                <c:pt idx="1">
                  <c:v>58.5</c:v>
                </c:pt>
                <c:pt idx="2">
                  <c:v>57.82</c:v>
                </c:pt>
                <c:pt idx="3">
                  <c:v>59.18</c:v>
                </c:pt>
                <c:pt idx="4">
                  <c:v>58.5</c:v>
                </c:pt>
              </c:numCache>
            </c:numRef>
          </c:val>
          <c:extLst>
            <c:ext xmlns:c16="http://schemas.microsoft.com/office/drawing/2014/chart" uri="{C3380CC4-5D6E-409C-BE32-E72D297353CC}">
              <c16:uniqueId val="{00000000-4331-4435-B008-05C49C8C64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4331-4435-B008-05C49C8C64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8D-499B-AE98-66393C456C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248D-499B-AE98-66393C456C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143.1</c:v>
                </c:pt>
                <c:pt idx="1">
                  <c:v>121.11</c:v>
                </c:pt>
                <c:pt idx="2">
                  <c:v>115.57</c:v>
                </c:pt>
                <c:pt idx="3">
                  <c:v>116.41</c:v>
                </c:pt>
                <c:pt idx="4">
                  <c:v>103.44</c:v>
                </c:pt>
              </c:numCache>
            </c:numRef>
          </c:val>
          <c:extLst>
            <c:ext xmlns:c16="http://schemas.microsoft.com/office/drawing/2014/chart" uri="{C3380CC4-5D6E-409C-BE32-E72D297353CC}">
              <c16:uniqueId val="{00000000-D8B1-4142-95F2-6A80DE97FC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1-4142-95F2-6A80DE97FC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2-4862-A9DD-B5BB60E79D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2-4862-A9DD-B5BB60E79D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6-40B0-A9DA-09B7D2FDEB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6-40B0-A9DA-09B7D2FDEB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1C-4EDF-B7AD-62753F0657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C-4EDF-B7AD-62753F0657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8-47B4-907D-D79CEEC864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8-47B4-907D-D79CEEC864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A-442C-8C6D-616E5602DC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8FDA-442C-8C6D-616E5602DC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66.819999999999993</c:v>
                </c:pt>
                <c:pt idx="1">
                  <c:v>63.27</c:v>
                </c:pt>
                <c:pt idx="2">
                  <c:v>62.78</c:v>
                </c:pt>
                <c:pt idx="3">
                  <c:v>62.25</c:v>
                </c:pt>
                <c:pt idx="4">
                  <c:v>68.16</c:v>
                </c:pt>
              </c:numCache>
            </c:numRef>
          </c:val>
          <c:extLst>
            <c:ext xmlns:c16="http://schemas.microsoft.com/office/drawing/2014/chart" uri="{C3380CC4-5D6E-409C-BE32-E72D297353CC}">
              <c16:uniqueId val="{00000000-8ADD-4A5E-85F4-714771040A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8ADD-4A5E-85F4-714771040A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161.34</c:v>
                </c:pt>
                <c:pt idx="1">
                  <c:v>170.54</c:v>
                </c:pt>
                <c:pt idx="2">
                  <c:v>172.01</c:v>
                </c:pt>
                <c:pt idx="3">
                  <c:v>172.78</c:v>
                </c:pt>
                <c:pt idx="4">
                  <c:v>160.86000000000001</c:v>
                </c:pt>
              </c:numCache>
            </c:numRef>
          </c:val>
          <c:extLst>
            <c:ext xmlns:c16="http://schemas.microsoft.com/office/drawing/2014/chart" uri="{C3380CC4-5D6E-409C-BE32-E72D297353CC}">
              <c16:uniqueId val="{00000000-82F8-45B2-8A80-9EE741D8D6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82F8-45B2-8A80-9EE741D8D6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6779</v>
      </c>
      <c r="AM8" s="69"/>
      <c r="AN8" s="69"/>
      <c r="AO8" s="69"/>
      <c r="AP8" s="69"/>
      <c r="AQ8" s="69"/>
      <c r="AR8" s="69"/>
      <c r="AS8" s="69"/>
      <c r="AT8" s="68">
        <f>データ!T6</f>
        <v>109.28</v>
      </c>
      <c r="AU8" s="68"/>
      <c r="AV8" s="68"/>
      <c r="AW8" s="68"/>
      <c r="AX8" s="68"/>
      <c r="AY8" s="68"/>
      <c r="AZ8" s="68"/>
      <c r="BA8" s="68"/>
      <c r="BB8" s="68">
        <f>データ!U6</f>
        <v>62.03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6.27</v>
      </c>
      <c r="Q10" s="68"/>
      <c r="R10" s="68"/>
      <c r="S10" s="68"/>
      <c r="T10" s="68"/>
      <c r="U10" s="68"/>
      <c r="V10" s="68"/>
      <c r="W10" s="68">
        <f>データ!Q6</f>
        <v>100</v>
      </c>
      <c r="X10" s="68"/>
      <c r="Y10" s="68"/>
      <c r="Z10" s="68"/>
      <c r="AA10" s="68"/>
      <c r="AB10" s="68"/>
      <c r="AC10" s="68"/>
      <c r="AD10" s="69">
        <f>データ!R6</f>
        <v>2855</v>
      </c>
      <c r="AE10" s="69"/>
      <c r="AF10" s="69"/>
      <c r="AG10" s="69"/>
      <c r="AH10" s="69"/>
      <c r="AI10" s="69"/>
      <c r="AJ10" s="69"/>
      <c r="AK10" s="2"/>
      <c r="AL10" s="69">
        <f>データ!V6</f>
        <v>422</v>
      </c>
      <c r="AM10" s="69"/>
      <c r="AN10" s="69"/>
      <c r="AO10" s="69"/>
      <c r="AP10" s="69"/>
      <c r="AQ10" s="69"/>
      <c r="AR10" s="69"/>
      <c r="AS10" s="69"/>
      <c r="AT10" s="68">
        <f>データ!W6</f>
        <v>0.65</v>
      </c>
      <c r="AU10" s="68"/>
      <c r="AV10" s="68"/>
      <c r="AW10" s="68"/>
      <c r="AX10" s="68"/>
      <c r="AY10" s="68"/>
      <c r="AZ10" s="68"/>
      <c r="BA10" s="68"/>
      <c r="BB10" s="68">
        <f>データ!X6</f>
        <v>649.23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WGOQhgfK6ufoOy4iV3EC8U24zc5IK6vcp051Wu+8BbUC6FElfF7Bid133IyI3fZZLyaRR2b8Qk+NCCMEV66WPQ==" saltValue="nv98oILgA/tb5ry5pS1R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44440</v>
      </c>
      <c r="D6" s="33">
        <f t="shared" si="3"/>
        <v>47</v>
      </c>
      <c r="E6" s="33">
        <f t="shared" si="3"/>
        <v>18</v>
      </c>
      <c r="F6" s="33">
        <f t="shared" si="3"/>
        <v>0</v>
      </c>
      <c r="G6" s="33">
        <f t="shared" si="3"/>
        <v>0</v>
      </c>
      <c r="H6" s="33" t="str">
        <f t="shared" si="3"/>
        <v>宮城県　色麻町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6.27</v>
      </c>
      <c r="Q6" s="34">
        <f t="shared" si="3"/>
        <v>100</v>
      </c>
      <c r="R6" s="34">
        <f t="shared" si="3"/>
        <v>2855</v>
      </c>
      <c r="S6" s="34">
        <f t="shared" si="3"/>
        <v>6779</v>
      </c>
      <c r="T6" s="34">
        <f t="shared" si="3"/>
        <v>109.28</v>
      </c>
      <c r="U6" s="34">
        <f t="shared" si="3"/>
        <v>62.03</v>
      </c>
      <c r="V6" s="34">
        <f t="shared" si="3"/>
        <v>422</v>
      </c>
      <c r="W6" s="34">
        <f t="shared" si="3"/>
        <v>0.65</v>
      </c>
      <c r="X6" s="34">
        <f t="shared" si="3"/>
        <v>649.23</v>
      </c>
      <c r="Y6" s="35">
        <f>IF(Y7="",NA(),Y7)</f>
        <v>143.1</v>
      </c>
      <c r="Z6" s="35">
        <f t="shared" ref="Z6:AH6" si="4">IF(Z7="",NA(),Z7)</f>
        <v>121.11</v>
      </c>
      <c r="AA6" s="35">
        <f t="shared" si="4"/>
        <v>115.57</v>
      </c>
      <c r="AB6" s="35">
        <f t="shared" si="4"/>
        <v>116.41</v>
      </c>
      <c r="AC6" s="35">
        <f t="shared" si="4"/>
        <v>103.44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66.819999999999993</v>
      </c>
      <c r="BR6" s="35">
        <f t="shared" ref="BR6:BZ6" si="8">IF(BR7="",NA(),BR7)</f>
        <v>63.27</v>
      </c>
      <c r="BS6" s="35">
        <f t="shared" si="8"/>
        <v>62.78</v>
      </c>
      <c r="BT6" s="35">
        <f t="shared" si="8"/>
        <v>62.25</v>
      </c>
      <c r="BU6" s="35">
        <f t="shared" si="8"/>
        <v>68.16</v>
      </c>
      <c r="BV6" s="35">
        <f t="shared" si="8"/>
        <v>57.03</v>
      </c>
      <c r="BW6" s="35">
        <f t="shared" si="8"/>
        <v>55.84</v>
      </c>
      <c r="BX6" s="35">
        <f t="shared" si="8"/>
        <v>57.08</v>
      </c>
      <c r="BY6" s="35">
        <f t="shared" si="8"/>
        <v>55.85</v>
      </c>
      <c r="BZ6" s="35">
        <f t="shared" si="8"/>
        <v>53.23</v>
      </c>
      <c r="CA6" s="34" t="str">
        <f>IF(CA7="","",IF(CA7="-","【-】","【"&amp;SUBSTITUTE(TEXT(CA7,"#,##0.00"),"-","△")&amp;"】"))</f>
        <v>【59.98】</v>
      </c>
      <c r="CB6" s="35">
        <f>IF(CB7="",NA(),CB7)</f>
        <v>161.34</v>
      </c>
      <c r="CC6" s="35">
        <f t="shared" ref="CC6:CK6" si="9">IF(CC7="",NA(),CC7)</f>
        <v>170.54</v>
      </c>
      <c r="CD6" s="35">
        <f t="shared" si="9"/>
        <v>172.01</v>
      </c>
      <c r="CE6" s="35">
        <f t="shared" si="9"/>
        <v>172.78</v>
      </c>
      <c r="CF6" s="35">
        <f t="shared" si="9"/>
        <v>160.86000000000001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64.63</v>
      </c>
      <c r="CN6" s="35">
        <f t="shared" ref="CN6:CV6" si="10">IF(CN7="",NA(),CN7)</f>
        <v>58.5</v>
      </c>
      <c r="CO6" s="35">
        <f t="shared" si="10"/>
        <v>57.82</v>
      </c>
      <c r="CP6" s="35">
        <f t="shared" si="10"/>
        <v>59.18</v>
      </c>
      <c r="CQ6" s="35">
        <f t="shared" si="10"/>
        <v>58.5</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44440</v>
      </c>
      <c r="D7" s="37">
        <v>47</v>
      </c>
      <c r="E7" s="37">
        <v>18</v>
      </c>
      <c r="F7" s="37">
        <v>0</v>
      </c>
      <c r="G7" s="37">
        <v>0</v>
      </c>
      <c r="H7" s="37" t="s">
        <v>98</v>
      </c>
      <c r="I7" s="37" t="s">
        <v>99</v>
      </c>
      <c r="J7" s="37" t="s">
        <v>100</v>
      </c>
      <c r="K7" s="37" t="s">
        <v>101</v>
      </c>
      <c r="L7" s="37" t="s">
        <v>102</v>
      </c>
      <c r="M7" s="37" t="s">
        <v>103</v>
      </c>
      <c r="N7" s="38" t="s">
        <v>104</v>
      </c>
      <c r="O7" s="38" t="s">
        <v>105</v>
      </c>
      <c r="P7" s="38">
        <v>6.27</v>
      </c>
      <c r="Q7" s="38">
        <v>100</v>
      </c>
      <c r="R7" s="38">
        <v>2855</v>
      </c>
      <c r="S7" s="38">
        <v>6779</v>
      </c>
      <c r="T7" s="38">
        <v>109.28</v>
      </c>
      <c r="U7" s="38">
        <v>62.03</v>
      </c>
      <c r="V7" s="38">
        <v>422</v>
      </c>
      <c r="W7" s="38">
        <v>0.65</v>
      </c>
      <c r="X7" s="38">
        <v>649.23</v>
      </c>
      <c r="Y7" s="38">
        <v>143.1</v>
      </c>
      <c r="Z7" s="38">
        <v>121.11</v>
      </c>
      <c r="AA7" s="38">
        <v>115.57</v>
      </c>
      <c r="AB7" s="38">
        <v>116.41</v>
      </c>
      <c r="AC7" s="38">
        <v>103.44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66.819999999999993</v>
      </c>
      <c r="BR7" s="38">
        <v>63.27</v>
      </c>
      <c r="BS7" s="38">
        <v>62.78</v>
      </c>
      <c r="BT7" s="38">
        <v>62.25</v>
      </c>
      <c r="BU7" s="38">
        <v>68.16</v>
      </c>
      <c r="BV7" s="38">
        <v>57.03</v>
      </c>
      <c r="BW7" s="38">
        <v>55.84</v>
      </c>
      <c r="BX7" s="38">
        <v>57.08</v>
      </c>
      <c r="BY7" s="38">
        <v>55.85</v>
      </c>
      <c r="BZ7" s="38">
        <v>53.23</v>
      </c>
      <c r="CA7" s="38">
        <v>59.98</v>
      </c>
      <c r="CB7" s="38">
        <v>161.34</v>
      </c>
      <c r="CC7" s="38">
        <v>170.54</v>
      </c>
      <c r="CD7" s="38">
        <v>172.01</v>
      </c>
      <c r="CE7" s="38">
        <v>172.78</v>
      </c>
      <c r="CF7" s="38">
        <v>160.86000000000001</v>
      </c>
      <c r="CG7" s="38">
        <v>283.73</v>
      </c>
      <c r="CH7" s="38">
        <v>287.57</v>
      </c>
      <c r="CI7" s="38">
        <v>286.86</v>
      </c>
      <c r="CJ7" s="38">
        <v>287.91000000000003</v>
      </c>
      <c r="CK7" s="38">
        <v>283.3</v>
      </c>
      <c r="CL7" s="38">
        <v>272.98</v>
      </c>
      <c r="CM7" s="38">
        <v>64.63</v>
      </c>
      <c r="CN7" s="38">
        <v>58.5</v>
      </c>
      <c r="CO7" s="38">
        <v>57.82</v>
      </c>
      <c r="CP7" s="38">
        <v>59.18</v>
      </c>
      <c r="CQ7" s="38">
        <v>58.5</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大槻 清章</cp:lastModifiedBy>
  <dcterms:created xsi:type="dcterms:W3CDTF">2020-12-04T03:15:30Z</dcterms:created>
  <dcterms:modified xsi:type="dcterms:W3CDTF">2021-01-20T05:52:37Z</dcterms:modified>
  <cp:category/>
</cp:coreProperties>
</file>